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RCUH-FS1\Groups\HR\BENEFITS\Webpage\New Hire_Mid Year_Enroll Change Worksheet\"/>
    </mc:Choice>
  </mc:AlternateContent>
  <xr:revisionPtr revIDLastSave="0" documentId="13_ncr:1_{7CB405B0-ECCC-40A6-9B42-7D6C3DB343C1}" xr6:coauthVersionLast="47" xr6:coauthVersionMax="47" xr10:uidLastSave="{00000000-0000-0000-0000-000000000000}"/>
  <bookViews>
    <workbookView xWindow="31305" yWindow="300" windowWidth="23850" windowHeight="15075" activeTab="1" xr2:uid="{E4BFF176-6925-4CFB-8FF7-82909C526DCE}"/>
  </bookViews>
  <sheets>
    <sheet name="New Hire Worksheet" sheetId="2" r:id="rId1"/>
    <sheet name="Mid-Year Changes" sheetId="6" r:id="rId2"/>
    <sheet name="nh" sheetId="5" r:id="rId3"/>
    <sheet name="myc" sheetId="7" r:id="rId4"/>
  </sheets>
  <definedNames>
    <definedName name="_xlnm.Print_Area" localSheetId="1">'Mid-Year Changes'!$A$1:$H$27</definedName>
    <definedName name="_xlnm.Print_Area" localSheetId="0">'New Hire Worksheet'!$A$1:$E$25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6" l="1"/>
  <c r="D25" i="6"/>
  <c r="B25" i="6"/>
  <c r="B20" i="6"/>
  <c r="F20" i="6"/>
  <c r="D20" i="6"/>
  <c r="B10" i="6"/>
  <c r="F15" i="6"/>
  <c r="D15" i="6"/>
  <c r="B15" i="6"/>
  <c r="F10" i="6"/>
  <c r="D10" i="6"/>
  <c r="B10" i="2"/>
  <c r="B22" i="2" l="1"/>
  <c r="B19" i="2"/>
  <c r="B16" i="2"/>
  <c r="B13" i="2"/>
</calcChain>
</file>

<file path=xl/sharedStrings.xml><?xml version="1.0" encoding="utf-8"?>
<sst xmlns="http://schemas.openxmlformats.org/spreadsheetml/2006/main" count="544" uniqueCount="196">
  <si>
    <t>Tentative Start Date</t>
  </si>
  <si>
    <t>Effective Enrollment Date</t>
  </si>
  <si>
    <t>Deduction Pay Period</t>
  </si>
  <si>
    <t>Pay Stub</t>
  </si>
  <si>
    <t>February 1</t>
  </si>
  <si>
    <t>March 1</t>
  </si>
  <si>
    <t>April 1</t>
  </si>
  <si>
    <t>May 1</t>
  </si>
  <si>
    <t>June 1</t>
  </si>
  <si>
    <t>July 1</t>
  </si>
  <si>
    <t>August 1</t>
  </si>
  <si>
    <t>September 1</t>
  </si>
  <si>
    <t>October 1</t>
  </si>
  <si>
    <t>November 1</t>
  </si>
  <si>
    <t>December 1</t>
  </si>
  <si>
    <t>January 1</t>
  </si>
  <si>
    <t>January 16-31</t>
  </si>
  <si>
    <t>February 16-28/29</t>
  </si>
  <si>
    <t>February 7</t>
  </si>
  <si>
    <t>March 7</t>
  </si>
  <si>
    <t>February 15</t>
  </si>
  <si>
    <t>March 15</t>
  </si>
  <si>
    <t>January 20</t>
  </si>
  <si>
    <t>February 20</t>
  </si>
  <si>
    <t>March 16-31</t>
  </si>
  <si>
    <t>April 7</t>
  </si>
  <si>
    <t>April 15</t>
  </si>
  <si>
    <t>March 20</t>
  </si>
  <si>
    <t>April 16-30</t>
  </si>
  <si>
    <t>May 7</t>
  </si>
  <si>
    <t>May 15</t>
  </si>
  <si>
    <t>April 20</t>
  </si>
  <si>
    <t>May 16-31</t>
  </si>
  <si>
    <t>June 7</t>
  </si>
  <si>
    <t>June 15</t>
  </si>
  <si>
    <t>May 20</t>
  </si>
  <si>
    <t>June 16-30</t>
  </si>
  <si>
    <t>July 7</t>
  </si>
  <si>
    <t>July 15</t>
  </si>
  <si>
    <t>June 20</t>
  </si>
  <si>
    <t>July 16-31</t>
  </si>
  <si>
    <t>July 20</t>
  </si>
  <si>
    <t>August 16-31</t>
  </si>
  <si>
    <t>August 7</t>
  </si>
  <si>
    <t>August 15</t>
  </si>
  <si>
    <t>September 7</t>
  </si>
  <si>
    <t>September 15</t>
  </si>
  <si>
    <t>August 20</t>
  </si>
  <si>
    <t>September 16-30</t>
  </si>
  <si>
    <t>October 7</t>
  </si>
  <si>
    <t>October 15</t>
  </si>
  <si>
    <t>September 20</t>
  </si>
  <si>
    <t>October 16-31</t>
  </si>
  <si>
    <t>November 7</t>
  </si>
  <si>
    <t>November 15</t>
  </si>
  <si>
    <t>October 20</t>
  </si>
  <si>
    <t>November 16-30</t>
  </si>
  <si>
    <t>December 7</t>
  </si>
  <si>
    <t>December 15</t>
  </si>
  <si>
    <t>November 20</t>
  </si>
  <si>
    <t>December 16-31</t>
  </si>
  <si>
    <t>January 7</t>
  </si>
  <si>
    <t>January 15</t>
  </si>
  <si>
    <t>December 20</t>
  </si>
  <si>
    <t>Deadline for Changes</t>
  </si>
  <si>
    <t>January 1-20</t>
  </si>
  <si>
    <t>February 1-20</t>
  </si>
  <si>
    <t>January 21-31</t>
  </si>
  <si>
    <t>February 21-29</t>
  </si>
  <si>
    <t>March 1-20</t>
  </si>
  <si>
    <t>March 21-31</t>
  </si>
  <si>
    <t>April 1-20</t>
  </si>
  <si>
    <t>April 21-30</t>
  </si>
  <si>
    <t>May 1-20</t>
  </si>
  <si>
    <t>May 21-31</t>
  </si>
  <si>
    <t>June 1-20</t>
  </si>
  <si>
    <t>June 21-30</t>
  </si>
  <si>
    <t>July 1-20</t>
  </si>
  <si>
    <t>July 21-31</t>
  </si>
  <si>
    <t>August 1-20</t>
  </si>
  <si>
    <t>August 21-31</t>
  </si>
  <si>
    <t>September 1-20</t>
  </si>
  <si>
    <t>September 21-30</t>
  </si>
  <si>
    <t>October 1-20</t>
  </si>
  <si>
    <t>October 21-31</t>
  </si>
  <si>
    <t>November 1-20</t>
  </si>
  <si>
    <t>November 21-30</t>
  </si>
  <si>
    <t>December 1-20</t>
  </si>
  <si>
    <t>December 21-31</t>
  </si>
  <si>
    <t>ID Cards</t>
  </si>
  <si>
    <t>Effective Date of Change</t>
  </si>
  <si>
    <t>Med/Den: Deduction Pay Period</t>
  </si>
  <si>
    <t>Med/Den: Deduction on Pay Stub</t>
  </si>
  <si>
    <t xml:space="preserve">Med/Den: Deadline for Request </t>
  </si>
  <si>
    <t>Pre-Tax Parking: Deadline for Request</t>
  </si>
  <si>
    <t>Pre-Tax Parking: Deduction Pay Period</t>
  </si>
  <si>
    <t>Pre-Tax Parking: Deduction on Pay Stub</t>
  </si>
  <si>
    <t>Pre-Tax Transit: Deadline for Request</t>
  </si>
  <si>
    <t>Pre-Tax Transit: Deduction Pay Period</t>
  </si>
  <si>
    <t>Pre-Tax Transit: Deduction on Pay Stub</t>
  </si>
  <si>
    <t>SRA: Deadline for Request</t>
  </si>
  <si>
    <t>SRA: Deduction Pay Period</t>
  </si>
  <si>
    <t>SRA: Deduction on Pay Stub</t>
  </si>
  <si>
    <t>January 16</t>
  </si>
  <si>
    <t>February 16</t>
  </si>
  <si>
    <t>March 16</t>
  </si>
  <si>
    <t>April 16</t>
  </si>
  <si>
    <t>May 16</t>
  </si>
  <si>
    <t>June 16</t>
  </si>
  <si>
    <t>July 16</t>
  </si>
  <si>
    <t>August 16</t>
  </si>
  <si>
    <t>September 16</t>
  </si>
  <si>
    <t>October 16</t>
  </si>
  <si>
    <t>November 16</t>
  </si>
  <si>
    <t>December 16</t>
  </si>
  <si>
    <t>Not a valid date</t>
  </si>
  <si>
    <t>N/A</t>
  </si>
  <si>
    <t>January 1-15</t>
  </si>
  <si>
    <t>February 1-15</t>
  </si>
  <si>
    <t>March 1-15</t>
  </si>
  <si>
    <t>April 1-15</t>
  </si>
  <si>
    <t>May 1-15</t>
  </si>
  <si>
    <t>June 1-15</t>
  </si>
  <si>
    <t>July 1-15</t>
  </si>
  <si>
    <t>August 1-15</t>
  </si>
  <si>
    <t>September 1-15</t>
  </si>
  <si>
    <t>October 1-15</t>
  </si>
  <si>
    <t>November 1-15</t>
  </si>
  <si>
    <t>December 1-15</t>
  </si>
  <si>
    <t>February 22</t>
  </si>
  <si>
    <t>April 22</t>
  </si>
  <si>
    <t>May 22</t>
  </si>
  <si>
    <t>June 22</t>
  </si>
  <si>
    <t>July 22</t>
  </si>
  <si>
    <t>August 22</t>
  </si>
  <si>
    <t>October 22</t>
  </si>
  <si>
    <t>November 22</t>
  </si>
  <si>
    <t>January 22</t>
  </si>
  <si>
    <t>March 22</t>
  </si>
  <si>
    <t>September 22</t>
  </si>
  <si>
    <t>December 22</t>
  </si>
  <si>
    <t>January 10</t>
  </si>
  <si>
    <t>February 10</t>
  </si>
  <si>
    <t>March 10</t>
  </si>
  <si>
    <t>April 10</t>
  </si>
  <si>
    <t>May 10</t>
  </si>
  <si>
    <t>June 10</t>
  </si>
  <si>
    <t>July 10</t>
  </si>
  <si>
    <t>August 10</t>
  </si>
  <si>
    <t>September 10</t>
  </si>
  <si>
    <t>October 10</t>
  </si>
  <si>
    <t>November 10</t>
  </si>
  <si>
    <t>December 10</t>
  </si>
  <si>
    <t>December 25</t>
  </si>
  <si>
    <t>January 25</t>
  </si>
  <si>
    <t>February 25</t>
  </si>
  <si>
    <t>March 25</t>
  </si>
  <si>
    <t>April 25</t>
  </si>
  <si>
    <t>May 25</t>
  </si>
  <si>
    <t>June 25</t>
  </si>
  <si>
    <t>July 25</t>
  </si>
  <si>
    <t>August 25</t>
  </si>
  <si>
    <t>September 25</t>
  </si>
  <si>
    <t>October 25</t>
  </si>
  <si>
    <t>November 25</t>
  </si>
  <si>
    <t>Upon Hire
Qualifying Life Event
Annual Open Enrollment</t>
  </si>
  <si>
    <t>-</t>
  </si>
  <si>
    <t>RCUH Employee Benefit Mid-Year Enrollment/Change Worksheet</t>
  </si>
  <si>
    <t>Change/Enrollment/Cancel Limitations</t>
  </si>
  <si>
    <t>Deadline for Request</t>
  </si>
  <si>
    <t>Deduction Reflected on Pay Stub</t>
  </si>
  <si>
    <t>Tentative Change/Enrollment Date: Select the Effective Date of Your Benefit</t>
  </si>
  <si>
    <t>None - May Request At Any Time</t>
  </si>
  <si>
    <t>RCUH Guide to Health and Welfare Benefits</t>
  </si>
  <si>
    <t>Pre-Tax Transit (Bus Pass)</t>
  </si>
  <si>
    <t>Pre-Tax Parking</t>
  </si>
  <si>
    <t>Medical and Dental Insurance</t>
  </si>
  <si>
    <t>Change/enrollment must be on the first of the month</t>
  </si>
  <si>
    <t>Supplemental Retirement Annuity (403b Employee Contribution)</t>
  </si>
  <si>
    <r>
      <rPr>
        <b/>
        <sz val="14"/>
        <color theme="1"/>
        <rFont val="Franklin Gothic Book"/>
        <family val="2"/>
      </rPr>
      <t xml:space="preserve">Questions? 
Contact RCUH HR Employee Benefits Section
</t>
    </r>
    <r>
      <rPr>
        <b/>
        <sz val="11"/>
        <color theme="1"/>
        <rFont val="Franklin Gothic Book"/>
        <family val="2"/>
      </rPr>
      <t xml:space="preserve">        </t>
    </r>
    <r>
      <rPr>
        <b/>
        <sz val="12"/>
        <color theme="1"/>
        <rFont val="Franklin Gothic Book"/>
        <family val="2"/>
      </rPr>
      <t xml:space="preserve"> </t>
    </r>
    <r>
      <rPr>
        <sz val="12"/>
        <color theme="1"/>
        <rFont val="Franklin Gothic Book"/>
        <family val="2"/>
      </rPr>
      <t>Email:</t>
    </r>
    <r>
      <rPr>
        <b/>
        <sz val="12"/>
        <color theme="1"/>
        <rFont val="Franklin Gothic Book"/>
        <family val="2"/>
      </rPr>
      <t xml:space="preserve"> </t>
    </r>
    <r>
      <rPr>
        <sz val="12"/>
        <color theme="1"/>
        <rFont val="Franklin Gothic Book"/>
        <family val="2"/>
      </rPr>
      <t>rcuh_benefits@rcuh.com
         Phone: (808) 956-6979 or (808) 956-2326
For a complete table of deadlines, refer to the RCUH Guide to Benefits Below (Appendix - RCUH Employee Benefits Deadline Schedule)</t>
    </r>
  </si>
  <si>
    <t>This worksheet was designed to assist active employees with timing and deadlines for voluntary benefit changes with RCUH. 
Change requests may be submitted via RCUH Employee Self Service eUpload Feature. RCUH reserves the right to determine the Actual Effective Date of Change, dependent upon receipt of complete documentation.</t>
  </si>
  <si>
    <t xml:space="preserve">Instructions: Select your requested start date and the rest of the worksheet will auto-populate with the deadline to submit the change request and other important dates. If the Deadline for Request results in a date in the past, you must choose a future Effective Date of Change. If the Deadline for Requests results in "Not a valid date", you must choose the first of the next month. </t>
  </si>
  <si>
    <t>RCUH New Hire Health Insurance Worksheet</t>
  </si>
  <si>
    <t>Tentative Start Date: Select the Date Range of Your Tentative Start Date</t>
  </si>
  <si>
    <t>Instructions: Select your tentative start date within the date range, and the rest of the worksheet will auto-populate with important dates and deadlines. For example, if your tentative start date is March 8th, select the date range of "March 1-20".</t>
  </si>
  <si>
    <t>What Happens on This Date?</t>
  </si>
  <si>
    <t>This date will be the start date of your medical (including vision &amp; drug) and/or dental insurance.</t>
  </si>
  <si>
    <t>What Happens on These Dates?</t>
  </si>
  <si>
    <r>
      <t xml:space="preserve">Health insurance premiums are collected from employee pay during the 16th- end of month for the </t>
    </r>
    <r>
      <rPr>
        <i/>
        <sz val="12"/>
        <rFont val="Franklin Gothic Book"/>
        <family val="2"/>
      </rPr>
      <t xml:space="preserve">following </t>
    </r>
    <r>
      <rPr>
        <sz val="12"/>
        <rFont val="Franklin Gothic Book"/>
        <family val="2"/>
      </rPr>
      <t>month's coverage. For example, April premiums are collected during the March 16-31 pay period.</t>
    </r>
  </si>
  <si>
    <t>First Deduction Pay Period</t>
  </si>
  <si>
    <t>The total amount of your health insurance premium will be reflected on this pay stub. Pay stubs are available in Employee Self-Service (ESS) on every Pay Day.</t>
  </si>
  <si>
    <t>Insurance cards are mailed by the respective insurance carrier(s) to your mailing address listed in ESS. If you do not receive your card(s) by this date, please refer to the RCUH Guide to Health and Welfare Benefits (link below).</t>
  </si>
  <si>
    <t>Important Dates &amp; Deadlines: Medical and Dental Insurance</t>
  </si>
  <si>
    <t>Receive Your Cards By</t>
  </si>
  <si>
    <t>Deadline for New Hire Health Insurance Change Requests</t>
  </si>
  <si>
    <t>This is the final date that you can request a change to your health insurance coverage elections. If you miss this deadline, changes can only be made during the Annual Open Enrollment period, or upon experiencing a Qualifying Life Event. Please refer to the RCUH Guide to Health and Welfare Benefits (link below)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</si>
</sst>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name val="Aptos Narrow"/>
      <family val="2"/>
      <scheme val="minor"/>
    </font>
    <font>
      <b/>
      <sz val="22"/>
      <color rgb="FF0070C0"/>
      <name val="Franklin Gothic Book"/>
      <family val="2"/>
    </font>
    <font>
      <sz val="11"/>
      <color theme="1"/>
      <name val="Franklin Gothic Book"/>
      <family val="2"/>
    </font>
    <font>
      <b/>
      <sz val="12"/>
      <name val="Franklin Gothic Book"/>
      <family val="2"/>
    </font>
    <font>
      <sz val="11"/>
      <name val="Franklin Gothic Book"/>
      <family val="2"/>
    </font>
    <font>
      <b/>
      <sz val="14"/>
      <name val="Franklin Gothic Book"/>
      <family val="2"/>
    </font>
    <font>
      <b/>
      <sz val="12"/>
      <color rgb="FF0070C0"/>
      <name val="Franklin Gothic Book"/>
      <family val="2"/>
    </font>
    <font>
      <b/>
      <sz val="11"/>
      <color theme="1"/>
      <name val="Franklin Gothic Book"/>
      <family val="2"/>
    </font>
    <font>
      <sz val="12"/>
      <name val="Franklin Gothic Book"/>
      <family val="2"/>
    </font>
    <font>
      <sz val="14"/>
      <name val="Franklin Gothic Book"/>
      <family val="2"/>
    </font>
    <font>
      <sz val="12"/>
      <color theme="1"/>
      <name val="Franklin Gothic Book"/>
      <family val="2"/>
    </font>
    <font>
      <b/>
      <sz val="12"/>
      <color theme="1"/>
      <name val="Franklin Gothic Book"/>
      <family val="2"/>
    </font>
    <font>
      <b/>
      <sz val="14"/>
      <color theme="1"/>
      <name val="Franklin Gothic Book"/>
      <family val="2"/>
    </font>
    <font>
      <u/>
      <sz val="11"/>
      <color theme="10"/>
      <name val="Aptos Narrow"/>
      <family val="2"/>
      <scheme val="minor"/>
    </font>
    <font>
      <u/>
      <sz val="12"/>
      <color theme="10"/>
      <name val="Franklin Gothic Book"/>
      <family val="2"/>
    </font>
    <font>
      <i/>
      <sz val="12"/>
      <name val="Franklin Gothic Book"/>
      <family val="2"/>
    </font>
    <font>
      <b/>
      <sz val="12"/>
      <color rgb="FFC00000"/>
      <name val="Franklin Gothic Book"/>
      <family val="2"/>
    </font>
  </fonts>
  <fills count="5">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64">
    <xf numFmtId="0" fontId="0" fillId="0" borderId="0" xfId="0"/>
    <xf numFmtId="49" fontId="0" fillId="0" borderId="0" xfId="0" applyNumberFormat="1"/>
    <xf numFmtId="0" fontId="1" fillId="0" borderId="0" xfId="0" applyFont="1"/>
    <xf numFmtId="49" fontId="0" fillId="0" borderId="0" xfId="0" applyNumberFormat="1" applyAlignment="1">
      <alignment wrapText="1"/>
    </xf>
    <xf numFmtId="0" fontId="3" fillId="0" borderId="0" xfId="0" applyFont="1"/>
    <xf numFmtId="0" fontId="5" fillId="0" borderId="0" xfId="0" applyFont="1"/>
    <xf numFmtId="0" fontId="9" fillId="0" borderId="0" xfId="0" applyFont="1"/>
    <xf numFmtId="0" fontId="10" fillId="0" borderId="0" xfId="0" applyFont="1"/>
    <xf numFmtId="0" fontId="3" fillId="0" borderId="0" xfId="0" applyFont="1" applyProtection="1">
      <protection locked="0"/>
    </xf>
    <xf numFmtId="0" fontId="10" fillId="0" borderId="0" xfId="0" applyFont="1" applyAlignment="1">
      <alignment vertical="center"/>
    </xf>
    <xf numFmtId="0" fontId="5" fillId="0" borderId="6" xfId="0" applyFont="1" applyBorder="1"/>
    <xf numFmtId="0" fontId="5" fillId="0" borderId="7" xfId="0" applyFont="1" applyBorder="1"/>
    <xf numFmtId="0" fontId="4" fillId="0" borderId="6" xfId="0" applyFont="1" applyBorder="1"/>
    <xf numFmtId="0" fontId="9" fillId="0" borderId="0" xfId="0" applyFont="1" applyAlignment="1">
      <alignment horizontal="center" vertical="center"/>
    </xf>
    <xf numFmtId="0" fontId="9" fillId="4" borderId="2" xfId="0" applyFont="1" applyFill="1" applyBorder="1" applyAlignment="1">
      <alignment horizontal="center" vertical="center"/>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center"/>
    </xf>
    <xf numFmtId="0" fontId="0" fillId="0" borderId="0" xfId="0" applyAlignment="1">
      <alignment vertical="center" wrapText="1"/>
    </xf>
    <xf numFmtId="0" fontId="0" fillId="0" borderId="7" xfId="0" applyBorder="1" applyAlignment="1">
      <alignment vertical="center" wrapText="1"/>
    </xf>
    <xf numFmtId="0" fontId="3" fillId="0" borderId="0" xfId="0" applyFont="1" applyAlignment="1">
      <alignment vertical="center" wrapText="1"/>
    </xf>
    <xf numFmtId="0" fontId="4" fillId="0" borderId="7" xfId="0" applyFont="1" applyBorder="1"/>
    <xf numFmtId="0" fontId="9" fillId="4" borderId="2" xfId="0" applyFont="1" applyFill="1" applyBorder="1" applyAlignment="1">
      <alignment horizontal="center" vertical="center" wrapText="1"/>
    </xf>
    <xf numFmtId="16" fontId="6" fillId="2" borderId="2" xfId="0" applyNumberFormat="1" applyFont="1" applyFill="1" applyBorder="1" applyAlignment="1" applyProtection="1">
      <alignment horizontal="center" vertical="center"/>
      <protection locked="0"/>
    </xf>
    <xf numFmtId="0" fontId="7" fillId="0" borderId="13"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wrapText="1"/>
    </xf>
    <xf numFmtId="0" fontId="1" fillId="0" borderId="7" xfId="0" applyFont="1" applyBorder="1"/>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17" fillId="0" borderId="2" xfId="0" applyFont="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15" fillId="3" borderId="12" xfId="1" applyFont="1" applyFill="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3" borderId="12" xfId="0" applyFont="1" applyFill="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center"/>
    </xf>
    <xf numFmtId="0" fontId="5" fillId="0" borderId="9" xfId="0" applyFont="1" applyBorder="1" applyAlignment="1">
      <alignment horizontal="center"/>
    </xf>
    <xf numFmtId="0" fontId="9"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cuh.com/document-library/3-000/benefits/rcuh-guide-to-benefits/" TargetMode="External"/><Relationship Id="rId2" Type="http://schemas.openxmlformats.org/officeDocument/2006/relationships/hyperlink" Target="https://www.rcuh.com/document-library/3-000/benefits/rcuh-guide-to-benefits/" TargetMode="External"/><Relationship Id="rId1" Type="http://schemas.openxmlformats.org/officeDocument/2006/relationships/hyperlink" Target="https://www.rcuh.com/document-library/3-000/benefits/rcuh-guide-to-benefit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cuh.com/document-library/3-000/benefits/rcuh-guide-to-benef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712D-3B0E-409E-827E-EA9452415026}">
  <sheetPr>
    <pageSetUpPr fitToPage="1"/>
  </sheetPr>
  <dimension ref="A1:E28"/>
  <sheetViews>
    <sheetView workbookViewId="0">
      <selection activeCell="F2" sqref="F2"/>
    </sheetView>
  </sheetViews>
  <sheetFormatPr defaultRowHeight="15.75" x14ac:dyDescent="0.3"/>
  <cols>
    <col min="1" max="1" width="4.140625" style="8" customWidth="1"/>
    <col min="2" max="2" width="36.85546875" bestFit="1" customWidth="1"/>
    <col min="3" max="3" width="2.7109375" customWidth="1"/>
    <col min="4" max="4" width="120.85546875" customWidth="1"/>
    <col min="5" max="5" width="4.140625" style="8" customWidth="1"/>
  </cols>
  <sheetData>
    <row r="1" spans="1:5" ht="44.45" customHeight="1" x14ac:dyDescent="0.25">
      <c r="A1" s="45" t="s">
        <v>182</v>
      </c>
      <c r="B1" s="46"/>
      <c r="C1" s="46"/>
      <c r="D1" s="46"/>
      <c r="E1" s="47"/>
    </row>
    <row r="2" spans="1:5" ht="63" customHeight="1" x14ac:dyDescent="0.25">
      <c r="A2" s="48" t="s">
        <v>180</v>
      </c>
      <c r="B2" s="49"/>
      <c r="C2" s="49"/>
      <c r="D2" s="49"/>
      <c r="E2" s="50"/>
    </row>
    <row r="3" spans="1:5" s="2" customFormat="1" ht="24.95" customHeight="1" x14ac:dyDescent="0.25">
      <c r="A3" s="51" t="s">
        <v>183</v>
      </c>
      <c r="B3" s="52"/>
      <c r="C3" s="52"/>
      <c r="D3" s="52"/>
      <c r="E3" s="53"/>
    </row>
    <row r="4" spans="1:5" s="9" customFormat="1" ht="15.6" customHeight="1" x14ac:dyDescent="0.25">
      <c r="A4" s="42"/>
      <c r="B4" s="43"/>
      <c r="C4" s="43"/>
      <c r="D4" s="43"/>
      <c r="E4" s="44"/>
    </row>
    <row r="5" spans="1:5" s="2" customFormat="1" ht="63.95" customHeight="1" x14ac:dyDescent="0.25">
      <c r="A5" s="27"/>
      <c r="B5" s="22" t="s">
        <v>65</v>
      </c>
      <c r="D5" s="28" t="s">
        <v>184</v>
      </c>
      <c r="E5" s="27"/>
    </row>
    <row r="6" spans="1:5" s="2" customFormat="1" ht="16.5" customHeight="1" x14ac:dyDescent="0.25">
      <c r="A6" s="36"/>
      <c r="B6" s="37"/>
      <c r="C6" s="37"/>
      <c r="D6" s="37"/>
      <c r="E6" s="38"/>
    </row>
    <row r="7" spans="1:5" s="2" customFormat="1" ht="19.5" x14ac:dyDescent="0.35">
      <c r="A7" s="39" t="s">
        <v>192</v>
      </c>
      <c r="B7" s="40"/>
      <c r="C7" s="40"/>
      <c r="D7" s="40"/>
      <c r="E7" s="41"/>
    </row>
    <row r="8" spans="1:5" s="9" customFormat="1" ht="15.6" customHeight="1" x14ac:dyDescent="0.25">
      <c r="A8" s="42"/>
      <c r="B8" s="43"/>
      <c r="C8" s="43"/>
      <c r="D8" s="43"/>
      <c r="E8" s="44"/>
    </row>
    <row r="9" spans="1:5" s="2" customFormat="1" ht="33.950000000000003" customHeight="1" x14ac:dyDescent="0.25">
      <c r="A9" s="29"/>
      <c r="B9" s="16" t="s">
        <v>1</v>
      </c>
      <c r="D9" s="16" t="s">
        <v>185</v>
      </c>
      <c r="E9" s="29"/>
    </row>
    <row r="10" spans="1:5" s="2" customFormat="1" ht="56.1" customHeight="1" x14ac:dyDescent="0.3">
      <c r="A10" s="20"/>
      <c r="B10" s="30" t="str">
        <f>VLOOKUP(B5,nh!A1:F25,2,FALSE)</f>
        <v>February 1</v>
      </c>
      <c r="D10" s="31" t="s">
        <v>186</v>
      </c>
      <c r="E10" s="20"/>
    </row>
    <row r="11" spans="1:5" s="9" customFormat="1" ht="15.6" customHeight="1" x14ac:dyDescent="0.25">
      <c r="A11" s="36"/>
      <c r="B11" s="37"/>
      <c r="C11" s="37"/>
      <c r="D11" s="37"/>
      <c r="E11" s="38"/>
    </row>
    <row r="12" spans="1:5" s="2" customFormat="1" ht="33.950000000000003" customHeight="1" x14ac:dyDescent="0.25">
      <c r="A12" s="29"/>
      <c r="B12" s="14" t="s">
        <v>189</v>
      </c>
      <c r="D12" s="16" t="s">
        <v>187</v>
      </c>
      <c r="E12" s="29"/>
    </row>
    <row r="13" spans="1:5" s="2" customFormat="1" ht="56.45" customHeight="1" x14ac:dyDescent="0.25">
      <c r="A13" s="29"/>
      <c r="B13" s="30" t="str">
        <f>VLOOKUP(B5,nh!A1:F25,3,FALSE)</f>
        <v>January 16-31</v>
      </c>
      <c r="D13" s="31" t="s">
        <v>188</v>
      </c>
      <c r="E13" s="29"/>
    </row>
    <row r="14" spans="1:5" s="2" customFormat="1" ht="16.5" customHeight="1" x14ac:dyDescent="0.25">
      <c r="A14" s="36"/>
      <c r="B14" s="37"/>
      <c r="C14" s="37"/>
      <c r="D14" s="37"/>
      <c r="E14" s="38"/>
    </row>
    <row r="15" spans="1:5" s="2" customFormat="1" ht="33.950000000000003" customHeight="1" x14ac:dyDescent="0.25">
      <c r="A15" s="29"/>
      <c r="B15" s="16" t="s">
        <v>170</v>
      </c>
      <c r="D15" s="16" t="s">
        <v>185</v>
      </c>
      <c r="E15" s="29"/>
    </row>
    <row r="16" spans="1:5" s="2" customFormat="1" ht="56.1" customHeight="1" x14ac:dyDescent="0.25">
      <c r="A16" s="29"/>
      <c r="B16" s="30" t="str">
        <f>VLOOKUP(B5,nh!A1:F25,4,FALSE)</f>
        <v>February 7</v>
      </c>
      <c r="D16" s="31" t="s">
        <v>190</v>
      </c>
      <c r="E16" s="29"/>
    </row>
    <row r="17" spans="1:5" s="2" customFormat="1" ht="16.5" customHeight="1" x14ac:dyDescent="0.25">
      <c r="A17" s="36"/>
      <c r="B17" s="37"/>
      <c r="C17" s="37"/>
      <c r="D17" s="37"/>
      <c r="E17" s="38"/>
    </row>
    <row r="18" spans="1:5" s="2" customFormat="1" ht="33.950000000000003" customHeight="1" x14ac:dyDescent="0.25">
      <c r="A18" s="29"/>
      <c r="B18" s="16" t="s">
        <v>193</v>
      </c>
      <c r="D18" s="14" t="s">
        <v>185</v>
      </c>
      <c r="E18" s="29"/>
    </row>
    <row r="19" spans="1:5" s="2" customFormat="1" ht="55.5" customHeight="1" x14ac:dyDescent="0.25">
      <c r="A19" s="29"/>
      <c r="B19" s="30" t="str">
        <f>VLOOKUP(B5,nh!A1:F25,5,FALSE)</f>
        <v>February 15</v>
      </c>
      <c r="D19" s="31" t="s">
        <v>191</v>
      </c>
      <c r="E19" s="29"/>
    </row>
    <row r="20" spans="1:5" s="2" customFormat="1" ht="16.5" customHeight="1" x14ac:dyDescent="0.25">
      <c r="A20" s="36"/>
      <c r="B20" s="37"/>
      <c r="C20" s="37"/>
      <c r="D20" s="37"/>
      <c r="E20" s="38"/>
    </row>
    <row r="21" spans="1:5" s="2" customFormat="1" ht="35.1" customHeight="1" x14ac:dyDescent="0.25">
      <c r="A21" s="29"/>
      <c r="B21" s="15" t="s">
        <v>194</v>
      </c>
      <c r="D21" s="14" t="s">
        <v>185</v>
      </c>
      <c r="E21" s="29"/>
    </row>
    <row r="22" spans="1:5" s="2" customFormat="1" ht="56.1" customHeight="1" x14ac:dyDescent="0.3">
      <c r="A22" s="11"/>
      <c r="B22" s="32" t="str">
        <f>VLOOKUP(B5,nh!A1:F25,6,FALSE)</f>
        <v>January 20</v>
      </c>
      <c r="D22" s="31" t="s">
        <v>195</v>
      </c>
      <c r="E22" s="11"/>
    </row>
    <row r="23" spans="1:5" s="2" customFormat="1" ht="16.5" customHeight="1" x14ac:dyDescent="0.25">
      <c r="A23" s="36"/>
      <c r="B23" s="37"/>
      <c r="C23" s="37"/>
      <c r="D23" s="37"/>
      <c r="E23" s="38"/>
    </row>
    <row r="24" spans="1:5" ht="122.45" customHeight="1" x14ac:dyDescent="0.25">
      <c r="A24" s="54" t="s">
        <v>179</v>
      </c>
      <c r="B24" s="55"/>
      <c r="C24" s="55"/>
      <c r="D24" s="55"/>
      <c r="E24" s="56"/>
    </row>
    <row r="25" spans="1:5" ht="24.6" customHeight="1" x14ac:dyDescent="0.25">
      <c r="A25" s="33" t="s">
        <v>173</v>
      </c>
      <c r="B25" s="34"/>
      <c r="C25" s="34"/>
      <c r="D25" s="34"/>
      <c r="E25" s="35"/>
    </row>
    <row r="26" spans="1:5" x14ac:dyDescent="0.3">
      <c r="A26" s="4"/>
      <c r="E26" s="4"/>
    </row>
    <row r="27" spans="1:5" x14ac:dyDescent="0.3">
      <c r="A27" s="4"/>
      <c r="E27" s="4"/>
    </row>
    <row r="28" spans="1:5" x14ac:dyDescent="0.3">
      <c r="A28" s="4"/>
      <c r="E28" s="4"/>
    </row>
  </sheetData>
  <mergeCells count="14">
    <mergeCell ref="A25:E25"/>
    <mergeCell ref="A6:E6"/>
    <mergeCell ref="A7:E7"/>
    <mergeCell ref="A8:E8"/>
    <mergeCell ref="A1:E1"/>
    <mergeCell ref="A2:E2"/>
    <mergeCell ref="A3:E3"/>
    <mergeCell ref="A4:E4"/>
    <mergeCell ref="A24:E24"/>
    <mergeCell ref="A23:E23"/>
    <mergeCell ref="A11:E11"/>
    <mergeCell ref="A14:E14"/>
    <mergeCell ref="A17:E17"/>
    <mergeCell ref="A20:E20"/>
  </mergeCells>
  <hyperlinks>
    <hyperlink ref="A25:E25" r:id="rId1" display="RCUH Guide to Health and Welfare Benefits" xr:uid="{F9059A4B-4A70-4B7B-BBDC-2F8D747193C6}"/>
    <hyperlink ref="A25" r:id="rId2" xr:uid="{5858D849-CF77-44BB-8ED6-18D7F7FE027F}"/>
    <hyperlink ref="E25" r:id="rId3" display="RCUH Guide to Health and Welfare Benefits" xr:uid="{AEDF4817-749B-4357-9688-28A4FB3963B5}"/>
  </hyperlinks>
  <pageMargins left="0.25" right="0.25" top="0.75" bottom="0.75" header="0.3" footer="0.3"/>
  <pageSetup scale="60"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promptTitle="Tentative Start Date" prompt="Use the Drop-down menu to select the date range of your tentative start date" xr:uid="{CA464B38-647F-4A0F-9FD1-401BCCEADB6E}">
          <x14:formula1>
            <xm:f>nh!$A$1:$A$25</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8C6A-B063-4607-8D2B-A7B29B2589F3}">
  <sheetPr>
    <pageSetUpPr fitToPage="1"/>
  </sheetPr>
  <dimension ref="A1:P32"/>
  <sheetViews>
    <sheetView tabSelected="1" workbookViewId="0">
      <selection activeCell="A3" sqref="A3:I3"/>
    </sheetView>
  </sheetViews>
  <sheetFormatPr defaultColWidth="9.140625" defaultRowHeight="15.75" x14ac:dyDescent="0.3"/>
  <cols>
    <col min="1" max="1" width="4.140625" style="8" customWidth="1"/>
    <col min="2" max="2" width="35.5703125" style="8" customWidth="1"/>
    <col min="3" max="3" width="2.7109375" style="8" customWidth="1"/>
    <col min="4" max="4" width="35.7109375" style="8" customWidth="1"/>
    <col min="5" max="5" width="3.42578125" style="8" customWidth="1"/>
    <col min="6" max="6" width="35.5703125" style="8" customWidth="1"/>
    <col min="7" max="7" width="3.5703125" style="8" customWidth="1"/>
    <col min="8" max="8" width="38.5703125" style="8" customWidth="1"/>
    <col min="9" max="9" width="4.140625" style="8" customWidth="1"/>
    <col min="10" max="16384" width="9.140625" style="4"/>
  </cols>
  <sheetData>
    <row r="1" spans="1:16" ht="44.25" customHeight="1" x14ac:dyDescent="0.3">
      <c r="A1" s="45" t="s">
        <v>167</v>
      </c>
      <c r="B1" s="46"/>
      <c r="C1" s="46"/>
      <c r="D1" s="46"/>
      <c r="E1" s="46"/>
      <c r="F1" s="46"/>
      <c r="G1" s="46"/>
      <c r="H1" s="46"/>
      <c r="I1" s="47"/>
    </row>
    <row r="2" spans="1:16" ht="62.45" customHeight="1" x14ac:dyDescent="0.3">
      <c r="A2" s="48" t="s">
        <v>180</v>
      </c>
      <c r="B2" s="49"/>
      <c r="C2" s="49"/>
      <c r="D2" s="49"/>
      <c r="E2" s="49"/>
      <c r="F2" s="49"/>
      <c r="G2" s="49"/>
      <c r="H2" s="49"/>
      <c r="I2" s="50"/>
      <c r="J2" s="19"/>
      <c r="K2" s="19"/>
      <c r="L2" s="19"/>
      <c r="M2" s="17"/>
      <c r="N2" s="17"/>
      <c r="O2" s="17"/>
      <c r="P2" s="18"/>
    </row>
    <row r="3" spans="1:16" s="9" customFormat="1" ht="24.6" customHeight="1" x14ac:dyDescent="0.25">
      <c r="A3" s="51" t="s">
        <v>171</v>
      </c>
      <c r="B3" s="52"/>
      <c r="C3" s="52"/>
      <c r="D3" s="52"/>
      <c r="E3" s="52"/>
      <c r="F3" s="52"/>
      <c r="G3" s="52"/>
      <c r="H3" s="52"/>
      <c r="I3" s="53"/>
    </row>
    <row r="4" spans="1:16" s="9" customFormat="1" ht="15.6" customHeight="1" x14ac:dyDescent="0.25">
      <c r="A4" s="42"/>
      <c r="B4" s="43"/>
      <c r="C4" s="43"/>
      <c r="D4" s="43"/>
      <c r="E4" s="43"/>
      <c r="F4" s="43"/>
      <c r="G4" s="43"/>
      <c r="H4" s="43"/>
      <c r="I4" s="44"/>
    </row>
    <row r="5" spans="1:16" s="5" customFormat="1" ht="74.45" customHeight="1" x14ac:dyDescent="0.3">
      <c r="A5" s="10"/>
      <c r="B5" s="22" t="s">
        <v>90</v>
      </c>
      <c r="C5" s="26"/>
      <c r="D5" s="63" t="s">
        <v>181</v>
      </c>
      <c r="E5" s="63"/>
      <c r="F5" s="63"/>
      <c r="G5" s="63"/>
      <c r="H5" s="63"/>
      <c r="I5" s="27"/>
    </row>
    <row r="6" spans="1:16" s="5" customFormat="1" ht="16.5" customHeight="1" x14ac:dyDescent="0.3">
      <c r="A6" s="60"/>
      <c r="B6" s="61"/>
      <c r="C6" s="61"/>
      <c r="D6" s="61"/>
      <c r="E6" s="61"/>
      <c r="F6" s="61"/>
      <c r="G6" s="61"/>
      <c r="H6" s="61"/>
      <c r="I6" s="62"/>
    </row>
    <row r="7" spans="1:16" s="7" customFormat="1" ht="19.5" x14ac:dyDescent="0.35">
      <c r="A7" s="39" t="s">
        <v>176</v>
      </c>
      <c r="B7" s="40"/>
      <c r="C7" s="40"/>
      <c r="D7" s="40"/>
      <c r="E7" s="40"/>
      <c r="F7" s="40"/>
      <c r="G7" s="40"/>
      <c r="H7" s="40"/>
      <c r="I7" s="41"/>
    </row>
    <row r="8" spans="1:16" s="5" customFormat="1" ht="16.5" customHeight="1" x14ac:dyDescent="0.3">
      <c r="A8" s="57" t="s">
        <v>177</v>
      </c>
      <c r="B8" s="58"/>
      <c r="C8" s="58"/>
      <c r="D8" s="58"/>
      <c r="E8" s="58"/>
      <c r="F8" s="58"/>
      <c r="G8" s="58"/>
      <c r="H8" s="58"/>
      <c r="I8" s="59"/>
    </row>
    <row r="9" spans="1:16" s="6" customFormat="1" ht="30.75" customHeight="1" x14ac:dyDescent="0.3">
      <c r="A9" s="12"/>
      <c r="B9" s="14" t="s">
        <v>169</v>
      </c>
      <c r="C9" s="13"/>
      <c r="D9" s="21" t="s">
        <v>2</v>
      </c>
      <c r="E9" s="13"/>
      <c r="F9" s="14" t="s">
        <v>170</v>
      </c>
      <c r="H9" s="21" t="s">
        <v>168</v>
      </c>
      <c r="I9" s="20"/>
    </row>
    <row r="10" spans="1:16" s="5" customFormat="1" ht="49.5" x14ac:dyDescent="0.3">
      <c r="A10" s="10"/>
      <c r="B10" s="23" t="str">
        <f>VLOOKUP(B5,myc!$A$1:$M$26,2,FALSE)</f>
        <v>-</v>
      </c>
      <c r="C10" s="6"/>
      <c r="D10" s="23" t="str">
        <f>VLOOKUP(B5,myc!$A$1:$M$26,3,FALSE)</f>
        <v>-</v>
      </c>
      <c r="E10" s="6"/>
      <c r="F10" s="23" t="str">
        <f>VLOOKUP(B5,myc!$A$1:$M$26,4,FALSE)</f>
        <v>-</v>
      </c>
      <c r="G10" s="6"/>
      <c r="H10" s="24" t="s">
        <v>165</v>
      </c>
      <c r="I10" s="11"/>
    </row>
    <row r="11" spans="1:16" s="5" customFormat="1" ht="16.5" customHeight="1" x14ac:dyDescent="0.3">
      <c r="A11" s="60"/>
      <c r="B11" s="61"/>
      <c r="C11" s="61"/>
      <c r="D11" s="61"/>
      <c r="E11" s="61"/>
      <c r="F11" s="61"/>
      <c r="G11" s="61"/>
      <c r="H11" s="61"/>
      <c r="I11" s="62"/>
    </row>
    <row r="12" spans="1:16" s="7" customFormat="1" ht="19.5" x14ac:dyDescent="0.35">
      <c r="A12" s="39" t="s">
        <v>175</v>
      </c>
      <c r="B12" s="40"/>
      <c r="C12" s="40"/>
      <c r="D12" s="40"/>
      <c r="E12" s="40"/>
      <c r="F12" s="40"/>
      <c r="G12" s="40"/>
      <c r="H12" s="40"/>
      <c r="I12" s="41"/>
    </row>
    <row r="13" spans="1:16" s="5" customFormat="1" ht="16.5" customHeight="1" x14ac:dyDescent="0.3">
      <c r="A13" s="57" t="s">
        <v>177</v>
      </c>
      <c r="B13" s="58"/>
      <c r="C13" s="58"/>
      <c r="D13" s="58"/>
      <c r="E13" s="58"/>
      <c r="F13" s="58"/>
      <c r="G13" s="58"/>
      <c r="H13" s="58"/>
      <c r="I13" s="59"/>
    </row>
    <row r="14" spans="1:16" s="5" customFormat="1" ht="30.75" customHeight="1" x14ac:dyDescent="0.3">
      <c r="A14" s="12"/>
      <c r="B14" s="14" t="s">
        <v>169</v>
      </c>
      <c r="C14" s="13"/>
      <c r="D14" s="21" t="s">
        <v>2</v>
      </c>
      <c r="E14" s="13"/>
      <c r="F14" s="14" t="s">
        <v>170</v>
      </c>
      <c r="H14" s="21" t="s">
        <v>168</v>
      </c>
      <c r="I14" s="20"/>
    </row>
    <row r="15" spans="1:16" s="5" customFormat="1" ht="35.1" customHeight="1" x14ac:dyDescent="0.3">
      <c r="A15" s="10"/>
      <c r="B15" s="23" t="str">
        <f>VLOOKUP(B5,myc!$A$1:$M$26,5,FALSE)</f>
        <v>-</v>
      </c>
      <c r="C15" s="6"/>
      <c r="D15" s="23" t="str">
        <f>VLOOKUP(B5,myc!$A$1:$M$26,6,FALSE)</f>
        <v>-</v>
      </c>
      <c r="E15" s="6"/>
      <c r="F15" s="23" t="str">
        <f>VLOOKUP(B5,myc!$A$1:$M$26,7,FALSE)</f>
        <v>-</v>
      </c>
      <c r="G15" s="6"/>
      <c r="H15" s="25" t="s">
        <v>172</v>
      </c>
      <c r="I15" s="11"/>
    </row>
    <row r="16" spans="1:16" s="5" customFormat="1" ht="16.5" customHeight="1" x14ac:dyDescent="0.3">
      <c r="A16" s="60"/>
      <c r="B16" s="61"/>
      <c r="C16" s="61"/>
      <c r="D16" s="61"/>
      <c r="E16" s="61"/>
      <c r="F16" s="61"/>
      <c r="G16" s="61"/>
      <c r="H16" s="61"/>
      <c r="I16" s="62"/>
    </row>
    <row r="17" spans="1:9" s="7" customFormat="1" ht="19.5" x14ac:dyDescent="0.35">
      <c r="A17" s="39" t="s">
        <v>174</v>
      </c>
      <c r="B17" s="40"/>
      <c r="C17" s="40"/>
      <c r="D17" s="40"/>
      <c r="E17" s="40"/>
      <c r="F17" s="40"/>
      <c r="G17" s="40"/>
      <c r="H17" s="40"/>
      <c r="I17" s="41"/>
    </row>
    <row r="18" spans="1:9" s="5" customFormat="1" ht="16.5" customHeight="1" x14ac:dyDescent="0.3">
      <c r="A18" s="57" t="s">
        <v>177</v>
      </c>
      <c r="B18" s="58"/>
      <c r="C18" s="58"/>
      <c r="D18" s="58"/>
      <c r="E18" s="58"/>
      <c r="F18" s="58"/>
      <c r="G18" s="58"/>
      <c r="H18" s="58"/>
      <c r="I18" s="59"/>
    </row>
    <row r="19" spans="1:9" s="5" customFormat="1" ht="30.75" customHeight="1" x14ac:dyDescent="0.3">
      <c r="A19" s="12"/>
      <c r="B19" s="14" t="s">
        <v>169</v>
      </c>
      <c r="C19" s="13"/>
      <c r="D19" s="21" t="s">
        <v>2</v>
      </c>
      <c r="E19" s="13"/>
      <c r="F19" s="14" t="s">
        <v>170</v>
      </c>
      <c r="H19" s="21" t="s">
        <v>168</v>
      </c>
      <c r="I19" s="20"/>
    </row>
    <row r="20" spans="1:9" s="5" customFormat="1" ht="35.1" customHeight="1" x14ac:dyDescent="0.3">
      <c r="A20" s="10"/>
      <c r="B20" s="23" t="str">
        <f>VLOOKUP(B5,myc!$A$1:$M$26,8,FALSE)</f>
        <v>-</v>
      </c>
      <c r="C20" s="6"/>
      <c r="D20" s="23" t="str">
        <f>VLOOKUP(B5,myc!$A$1:$M$26,9,FALSE)</f>
        <v>-</v>
      </c>
      <c r="E20" s="6"/>
      <c r="F20" s="23" t="str">
        <f>VLOOKUP(B5,myc!$A$1:$M$26,10,FALSE)</f>
        <v>-</v>
      </c>
      <c r="G20" s="6"/>
      <c r="H20" s="25" t="s">
        <v>172</v>
      </c>
      <c r="I20" s="11"/>
    </row>
    <row r="21" spans="1:9" s="5" customFormat="1" ht="16.5" customHeight="1" x14ac:dyDescent="0.3">
      <c r="A21" s="60"/>
      <c r="B21" s="61"/>
      <c r="C21" s="61"/>
      <c r="D21" s="61"/>
      <c r="E21" s="61"/>
      <c r="F21" s="61"/>
      <c r="G21" s="61"/>
      <c r="H21" s="61"/>
      <c r="I21" s="62"/>
    </row>
    <row r="22" spans="1:9" s="7" customFormat="1" ht="19.5" x14ac:dyDescent="0.35">
      <c r="A22" s="39" t="s">
        <v>178</v>
      </c>
      <c r="B22" s="40"/>
      <c r="C22" s="40"/>
      <c r="D22" s="40"/>
      <c r="E22" s="40"/>
      <c r="F22" s="40"/>
      <c r="G22" s="40"/>
      <c r="H22" s="40"/>
      <c r="I22" s="41"/>
    </row>
    <row r="23" spans="1:9" s="5" customFormat="1" ht="16.5" customHeight="1" x14ac:dyDescent="0.3">
      <c r="A23" s="57"/>
      <c r="B23" s="58"/>
      <c r="C23" s="58"/>
      <c r="D23" s="58"/>
      <c r="E23" s="58"/>
      <c r="F23" s="58"/>
      <c r="G23" s="58"/>
      <c r="H23" s="58"/>
      <c r="I23" s="59"/>
    </row>
    <row r="24" spans="1:9" s="5" customFormat="1" ht="30.75" customHeight="1" x14ac:dyDescent="0.3">
      <c r="A24" s="12"/>
      <c r="B24" s="16" t="s">
        <v>169</v>
      </c>
      <c r="C24" s="13"/>
      <c r="D24" s="15" t="s">
        <v>2</v>
      </c>
      <c r="E24" s="13"/>
      <c r="F24" s="16" t="s">
        <v>170</v>
      </c>
      <c r="H24" s="15" t="s">
        <v>168</v>
      </c>
      <c r="I24" s="20"/>
    </row>
    <row r="25" spans="1:9" s="5" customFormat="1" ht="34.5" customHeight="1" x14ac:dyDescent="0.3">
      <c r="A25" s="10"/>
      <c r="B25" s="23" t="str">
        <f>VLOOKUP(B5,myc!$A$1:$M$26,11,FALSE)</f>
        <v>-</v>
      </c>
      <c r="C25" s="6"/>
      <c r="D25" s="23" t="str">
        <f>VLOOKUP(B5,myc!$A$1:$M$26,12,FALSE)</f>
        <v>-</v>
      </c>
      <c r="E25" s="6"/>
      <c r="F25" s="23" t="str">
        <f>VLOOKUP(B5,myc!$A$1:$M$26,13,FALSE)</f>
        <v>-</v>
      </c>
      <c r="G25" s="6"/>
      <c r="H25" s="25" t="s">
        <v>172</v>
      </c>
      <c r="I25" s="11"/>
    </row>
    <row r="26" spans="1:9" s="5" customFormat="1" ht="16.5" customHeight="1" x14ac:dyDescent="0.3">
      <c r="A26" s="60"/>
      <c r="B26" s="61"/>
      <c r="C26" s="61"/>
      <c r="D26" s="61"/>
      <c r="E26" s="61"/>
      <c r="F26" s="61"/>
      <c r="G26" s="61"/>
      <c r="H26" s="61"/>
      <c r="I26" s="62"/>
    </row>
    <row r="27" spans="1:9" ht="129.94999999999999" customHeight="1" x14ac:dyDescent="0.3">
      <c r="A27" s="54" t="s">
        <v>179</v>
      </c>
      <c r="B27" s="55"/>
      <c r="C27" s="55"/>
      <c r="D27" s="55"/>
      <c r="E27" s="55"/>
      <c r="F27" s="55"/>
      <c r="G27" s="55"/>
      <c r="H27" s="55"/>
      <c r="I27" s="56"/>
    </row>
    <row r="28" spans="1:9" ht="30" customHeight="1" x14ac:dyDescent="0.3">
      <c r="A28" s="33" t="s">
        <v>173</v>
      </c>
      <c r="B28" s="34"/>
      <c r="C28" s="34"/>
      <c r="D28" s="34"/>
      <c r="E28" s="34"/>
      <c r="F28" s="34"/>
      <c r="G28" s="34"/>
      <c r="H28" s="34"/>
      <c r="I28" s="35"/>
    </row>
    <row r="29" spans="1:9" x14ac:dyDescent="0.3">
      <c r="A29" s="4"/>
      <c r="B29" s="4"/>
      <c r="C29" s="4"/>
      <c r="D29" s="4"/>
      <c r="E29" s="4"/>
      <c r="F29" s="4"/>
      <c r="G29" s="4"/>
      <c r="H29" s="4"/>
      <c r="I29" s="4"/>
    </row>
    <row r="30" spans="1:9" x14ac:dyDescent="0.3">
      <c r="A30" s="4"/>
      <c r="B30" s="4"/>
      <c r="C30" s="4"/>
      <c r="D30" s="4"/>
      <c r="E30" s="4"/>
      <c r="F30" s="4"/>
      <c r="G30" s="4"/>
      <c r="H30" s="4"/>
      <c r="I30" s="4"/>
    </row>
    <row r="31" spans="1:9" x14ac:dyDescent="0.3">
      <c r="A31" s="4"/>
      <c r="B31" s="4"/>
      <c r="C31" s="4"/>
      <c r="D31" s="4"/>
      <c r="E31" s="4"/>
      <c r="F31" s="4"/>
      <c r="G31" s="4"/>
      <c r="H31" s="4"/>
      <c r="I31" s="4"/>
    </row>
    <row r="32" spans="1:9" x14ac:dyDescent="0.3">
      <c r="A32" s="4"/>
      <c r="B32" s="4"/>
      <c r="C32" s="4"/>
      <c r="D32" s="4"/>
      <c r="E32" s="4"/>
      <c r="F32" s="4"/>
      <c r="G32" s="4"/>
      <c r="H32" s="4"/>
      <c r="I32" s="4"/>
    </row>
  </sheetData>
  <mergeCells count="20">
    <mergeCell ref="A1:I1"/>
    <mergeCell ref="A27:I27"/>
    <mergeCell ref="A3:I3"/>
    <mergeCell ref="A7:I7"/>
    <mergeCell ref="A12:I12"/>
    <mergeCell ref="A17:I17"/>
    <mergeCell ref="A2:I2"/>
    <mergeCell ref="A4:I4"/>
    <mergeCell ref="A6:I6"/>
    <mergeCell ref="D5:H5"/>
    <mergeCell ref="A28:I28"/>
    <mergeCell ref="A8:I8"/>
    <mergeCell ref="A11:I11"/>
    <mergeCell ref="A13:I13"/>
    <mergeCell ref="A16:I16"/>
    <mergeCell ref="A18:I18"/>
    <mergeCell ref="A21:I21"/>
    <mergeCell ref="A23:I23"/>
    <mergeCell ref="A26:I26"/>
    <mergeCell ref="A22:I22"/>
  </mergeCells>
  <hyperlinks>
    <hyperlink ref="A28:I28" r:id="rId1" display="RCUH Guide to Health and Welfare Benefits" xr:uid="{1D7A75BF-AEB2-4EF1-8C97-BD43BC939B0A}"/>
  </hyperlinks>
  <pageMargins left="0.25" right="0.25" top="0.75" bottom="0.75" header="0.3" footer="0.3"/>
  <pageSetup scale="63" orientation="portrait" r:id="rId2"/>
  <extLst>
    <ext xmlns:x14="http://schemas.microsoft.com/office/spreadsheetml/2009/9/main" uri="{CCE6A557-97BC-4b89-ADB6-D9C93CAAB3DF}">
      <x14:dataValidations xmlns:xm="http://schemas.microsoft.com/office/excel/2006/main" count="1">
        <x14:dataValidation type="list" showInputMessage="1" showErrorMessage="1" promptTitle="Tentative Start Date" prompt="Use the Drop-down menu to select the date range of your tentative start date" xr:uid="{41A09759-7F53-4E21-B42C-FA0E3A24E74F}">
          <x14:formula1>
            <xm:f>myc!$A$2:$A$26</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4727-9754-4069-8D5B-EFAA578F8020}">
  <dimension ref="A1:F25"/>
  <sheetViews>
    <sheetView workbookViewId="0"/>
  </sheetViews>
  <sheetFormatPr defaultRowHeight="15" x14ac:dyDescent="0.25"/>
  <cols>
    <col min="1" max="1" width="28.28515625" customWidth="1"/>
    <col min="2" max="2" width="21" customWidth="1"/>
    <col min="3" max="3" width="22.85546875" customWidth="1"/>
    <col min="4" max="4" width="16.42578125" customWidth="1"/>
    <col min="5" max="5" width="18.140625" customWidth="1"/>
    <col min="6" max="6" width="25.28515625" customWidth="1"/>
  </cols>
  <sheetData>
    <row r="1" spans="1:6" x14ac:dyDescent="0.25">
      <c r="A1" t="s">
        <v>0</v>
      </c>
      <c r="B1" s="1" t="s">
        <v>1</v>
      </c>
      <c r="C1" s="1" t="s">
        <v>2</v>
      </c>
      <c r="D1" s="1" t="s">
        <v>3</v>
      </c>
      <c r="E1" s="1" t="s">
        <v>89</v>
      </c>
      <c r="F1" s="1" t="s">
        <v>64</v>
      </c>
    </row>
    <row r="2" spans="1:6" x14ac:dyDescent="0.25">
      <c r="A2" t="s">
        <v>65</v>
      </c>
      <c r="B2" s="1" t="s">
        <v>4</v>
      </c>
      <c r="C2" s="1" t="s">
        <v>16</v>
      </c>
      <c r="D2" s="1" t="s">
        <v>18</v>
      </c>
      <c r="E2" s="1" t="s">
        <v>20</v>
      </c>
      <c r="F2" s="1" t="s">
        <v>22</v>
      </c>
    </row>
    <row r="3" spans="1:6" x14ac:dyDescent="0.25">
      <c r="A3" t="s">
        <v>67</v>
      </c>
      <c r="B3" s="1" t="s">
        <v>5</v>
      </c>
      <c r="C3" s="1" t="s">
        <v>17</v>
      </c>
      <c r="D3" s="1" t="s">
        <v>19</v>
      </c>
      <c r="E3" s="1" t="s">
        <v>21</v>
      </c>
      <c r="F3" s="1" t="s">
        <v>23</v>
      </c>
    </row>
    <row r="4" spans="1:6" x14ac:dyDescent="0.25">
      <c r="A4" t="s">
        <v>66</v>
      </c>
      <c r="B4" s="1" t="s">
        <v>5</v>
      </c>
      <c r="C4" s="1" t="s">
        <v>17</v>
      </c>
      <c r="D4" s="1" t="s">
        <v>19</v>
      </c>
      <c r="E4" s="1" t="s">
        <v>21</v>
      </c>
      <c r="F4" s="1" t="s">
        <v>23</v>
      </c>
    </row>
    <row r="5" spans="1:6" x14ac:dyDescent="0.25">
      <c r="A5" t="s">
        <v>68</v>
      </c>
      <c r="B5" s="1" t="s">
        <v>6</v>
      </c>
      <c r="C5" s="1" t="s">
        <v>24</v>
      </c>
      <c r="D5" s="1" t="s">
        <v>25</v>
      </c>
      <c r="E5" s="1" t="s">
        <v>26</v>
      </c>
      <c r="F5" s="1" t="s">
        <v>27</v>
      </c>
    </row>
    <row r="6" spans="1:6" x14ac:dyDescent="0.25">
      <c r="A6" t="s">
        <v>69</v>
      </c>
      <c r="B6" s="1" t="s">
        <v>6</v>
      </c>
      <c r="C6" s="1" t="s">
        <v>24</v>
      </c>
      <c r="D6" s="1" t="s">
        <v>25</v>
      </c>
      <c r="E6" s="1" t="s">
        <v>26</v>
      </c>
      <c r="F6" s="1" t="s">
        <v>27</v>
      </c>
    </row>
    <row r="7" spans="1:6" x14ac:dyDescent="0.25">
      <c r="A7" t="s">
        <v>70</v>
      </c>
      <c r="B7" s="1" t="s">
        <v>7</v>
      </c>
      <c r="C7" s="1" t="s">
        <v>28</v>
      </c>
      <c r="D7" s="1" t="s">
        <v>29</v>
      </c>
      <c r="E7" s="1" t="s">
        <v>30</v>
      </c>
      <c r="F7" s="1" t="s">
        <v>31</v>
      </c>
    </row>
    <row r="8" spans="1:6" x14ac:dyDescent="0.25">
      <c r="A8" t="s">
        <v>71</v>
      </c>
      <c r="B8" s="1" t="s">
        <v>7</v>
      </c>
      <c r="C8" s="1" t="s">
        <v>28</v>
      </c>
      <c r="D8" s="1" t="s">
        <v>29</v>
      </c>
      <c r="E8" s="1" t="s">
        <v>30</v>
      </c>
      <c r="F8" s="1" t="s">
        <v>31</v>
      </c>
    </row>
    <row r="9" spans="1:6" x14ac:dyDescent="0.25">
      <c r="A9" t="s">
        <v>72</v>
      </c>
      <c r="B9" s="1" t="s">
        <v>8</v>
      </c>
      <c r="C9" s="1" t="s">
        <v>32</v>
      </c>
      <c r="D9" s="1" t="s">
        <v>33</v>
      </c>
      <c r="E9" s="1" t="s">
        <v>34</v>
      </c>
      <c r="F9" s="1" t="s">
        <v>35</v>
      </c>
    </row>
    <row r="10" spans="1:6" x14ac:dyDescent="0.25">
      <c r="A10" t="s">
        <v>73</v>
      </c>
      <c r="B10" s="1" t="s">
        <v>8</v>
      </c>
      <c r="C10" s="1" t="s">
        <v>32</v>
      </c>
      <c r="D10" s="1" t="s">
        <v>33</v>
      </c>
      <c r="E10" s="1" t="s">
        <v>34</v>
      </c>
      <c r="F10" s="1" t="s">
        <v>35</v>
      </c>
    </row>
    <row r="11" spans="1:6" x14ac:dyDescent="0.25">
      <c r="A11" t="s">
        <v>74</v>
      </c>
      <c r="B11" s="1" t="s">
        <v>9</v>
      </c>
      <c r="C11" s="1" t="s">
        <v>36</v>
      </c>
      <c r="D11" s="1" t="s">
        <v>37</v>
      </c>
      <c r="E11" s="1" t="s">
        <v>38</v>
      </c>
      <c r="F11" s="1" t="s">
        <v>39</v>
      </c>
    </row>
    <row r="12" spans="1:6" x14ac:dyDescent="0.25">
      <c r="A12" t="s">
        <v>75</v>
      </c>
      <c r="B12" s="1" t="s">
        <v>9</v>
      </c>
      <c r="C12" s="1" t="s">
        <v>36</v>
      </c>
      <c r="D12" s="1" t="s">
        <v>37</v>
      </c>
      <c r="E12" s="1" t="s">
        <v>38</v>
      </c>
      <c r="F12" s="1" t="s">
        <v>39</v>
      </c>
    </row>
    <row r="13" spans="1:6" x14ac:dyDescent="0.25">
      <c r="A13" t="s">
        <v>76</v>
      </c>
      <c r="B13" s="1" t="s">
        <v>10</v>
      </c>
      <c r="C13" s="1" t="s">
        <v>40</v>
      </c>
      <c r="D13" s="1" t="s">
        <v>43</v>
      </c>
      <c r="E13" s="1" t="s">
        <v>44</v>
      </c>
      <c r="F13" s="1" t="s">
        <v>41</v>
      </c>
    </row>
    <row r="14" spans="1:6" x14ac:dyDescent="0.25">
      <c r="A14" t="s">
        <v>77</v>
      </c>
      <c r="B14" s="1" t="s">
        <v>10</v>
      </c>
      <c r="C14" s="1" t="s">
        <v>40</v>
      </c>
      <c r="D14" s="1" t="s">
        <v>43</v>
      </c>
      <c r="E14" s="1" t="s">
        <v>44</v>
      </c>
      <c r="F14" s="1" t="s">
        <v>41</v>
      </c>
    </row>
    <row r="15" spans="1:6" x14ac:dyDescent="0.25">
      <c r="A15" t="s">
        <v>78</v>
      </c>
      <c r="B15" s="1" t="s">
        <v>11</v>
      </c>
      <c r="C15" s="1" t="s">
        <v>42</v>
      </c>
      <c r="D15" s="1" t="s">
        <v>45</v>
      </c>
      <c r="E15" s="1" t="s">
        <v>46</v>
      </c>
      <c r="F15" s="1" t="s">
        <v>47</v>
      </c>
    </row>
    <row r="16" spans="1:6" x14ac:dyDescent="0.25">
      <c r="A16" t="s">
        <v>79</v>
      </c>
      <c r="B16" s="1" t="s">
        <v>11</v>
      </c>
      <c r="C16" s="1" t="s">
        <v>42</v>
      </c>
      <c r="D16" s="1" t="s">
        <v>45</v>
      </c>
      <c r="E16" s="1" t="s">
        <v>46</v>
      </c>
      <c r="F16" s="1" t="s">
        <v>47</v>
      </c>
    </row>
    <row r="17" spans="1:6" x14ac:dyDescent="0.25">
      <c r="A17" t="s">
        <v>80</v>
      </c>
      <c r="B17" s="1" t="s">
        <v>12</v>
      </c>
      <c r="C17" s="1" t="s">
        <v>48</v>
      </c>
      <c r="D17" s="1" t="s">
        <v>49</v>
      </c>
      <c r="E17" s="1" t="s">
        <v>50</v>
      </c>
      <c r="F17" s="1" t="s">
        <v>51</v>
      </c>
    </row>
    <row r="18" spans="1:6" x14ac:dyDescent="0.25">
      <c r="A18" t="s">
        <v>81</v>
      </c>
      <c r="B18" s="1" t="s">
        <v>12</v>
      </c>
      <c r="C18" s="1" t="s">
        <v>48</v>
      </c>
      <c r="D18" s="1" t="s">
        <v>49</v>
      </c>
      <c r="E18" s="1" t="s">
        <v>50</v>
      </c>
      <c r="F18" s="1" t="s">
        <v>51</v>
      </c>
    </row>
    <row r="19" spans="1:6" x14ac:dyDescent="0.25">
      <c r="A19" t="s">
        <v>82</v>
      </c>
      <c r="B19" s="1" t="s">
        <v>13</v>
      </c>
      <c r="C19" s="1" t="s">
        <v>52</v>
      </c>
      <c r="D19" s="1" t="s">
        <v>53</v>
      </c>
      <c r="E19" s="1" t="s">
        <v>54</v>
      </c>
      <c r="F19" s="1" t="s">
        <v>55</v>
      </c>
    </row>
    <row r="20" spans="1:6" x14ac:dyDescent="0.25">
      <c r="A20" t="s">
        <v>83</v>
      </c>
      <c r="B20" s="1" t="s">
        <v>13</v>
      </c>
      <c r="C20" s="1" t="s">
        <v>52</v>
      </c>
      <c r="D20" s="1" t="s">
        <v>53</v>
      </c>
      <c r="E20" s="1" t="s">
        <v>54</v>
      </c>
      <c r="F20" s="1" t="s">
        <v>55</v>
      </c>
    </row>
    <row r="21" spans="1:6" x14ac:dyDescent="0.25">
      <c r="A21" t="s">
        <v>84</v>
      </c>
      <c r="B21" s="1" t="s">
        <v>14</v>
      </c>
      <c r="C21" s="1" t="s">
        <v>56</v>
      </c>
      <c r="D21" s="1" t="s">
        <v>57</v>
      </c>
      <c r="E21" s="1" t="s">
        <v>58</v>
      </c>
      <c r="F21" s="1" t="s">
        <v>59</v>
      </c>
    </row>
    <row r="22" spans="1:6" x14ac:dyDescent="0.25">
      <c r="A22" t="s">
        <v>85</v>
      </c>
      <c r="B22" s="1" t="s">
        <v>14</v>
      </c>
      <c r="C22" s="1" t="s">
        <v>56</v>
      </c>
      <c r="D22" s="1" t="s">
        <v>57</v>
      </c>
      <c r="E22" s="1" t="s">
        <v>58</v>
      </c>
      <c r="F22" s="1" t="s">
        <v>59</v>
      </c>
    </row>
    <row r="23" spans="1:6" x14ac:dyDescent="0.25">
      <c r="A23" t="s">
        <v>86</v>
      </c>
      <c r="B23" s="1" t="s">
        <v>15</v>
      </c>
      <c r="C23" s="1" t="s">
        <v>60</v>
      </c>
      <c r="D23" s="1" t="s">
        <v>61</v>
      </c>
      <c r="E23" s="1" t="s">
        <v>62</v>
      </c>
      <c r="F23" s="1" t="s">
        <v>63</v>
      </c>
    </row>
    <row r="24" spans="1:6" x14ac:dyDescent="0.25">
      <c r="A24" t="s">
        <v>87</v>
      </c>
      <c r="B24" s="1" t="s">
        <v>15</v>
      </c>
      <c r="C24" s="1" t="s">
        <v>60</v>
      </c>
      <c r="D24" s="1" t="s">
        <v>61</v>
      </c>
      <c r="E24" s="1" t="s">
        <v>62</v>
      </c>
      <c r="F24" s="1" t="s">
        <v>63</v>
      </c>
    </row>
    <row r="25" spans="1:6" x14ac:dyDescent="0.25">
      <c r="A25" t="s">
        <v>88</v>
      </c>
      <c r="B25" s="1" t="s">
        <v>4</v>
      </c>
      <c r="C25" s="1" t="s">
        <v>16</v>
      </c>
      <c r="D25" s="1" t="s">
        <v>18</v>
      </c>
      <c r="E25" s="1" t="s">
        <v>20</v>
      </c>
      <c r="F25" s="1" t="s">
        <v>22</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43DCF-73CA-44F8-95A4-56C9C5EAF8D3}">
  <dimension ref="A1:Q26"/>
  <sheetViews>
    <sheetView workbookViewId="0"/>
  </sheetViews>
  <sheetFormatPr defaultRowHeight="15" x14ac:dyDescent="0.25"/>
  <cols>
    <col min="1" max="1" width="27.7109375" customWidth="1"/>
    <col min="2" max="19" width="15.28515625" customWidth="1"/>
  </cols>
  <sheetData>
    <row r="1" spans="1:17" ht="57" customHeight="1" x14ac:dyDescent="0.25">
      <c r="A1" s="3"/>
      <c r="B1" s="3" t="s">
        <v>93</v>
      </c>
      <c r="C1" s="3" t="s">
        <v>91</v>
      </c>
      <c r="D1" s="3" t="s">
        <v>92</v>
      </c>
      <c r="E1" s="3" t="s">
        <v>94</v>
      </c>
      <c r="F1" s="3" t="s">
        <v>95</v>
      </c>
      <c r="G1" s="3" t="s">
        <v>96</v>
      </c>
      <c r="H1" s="3" t="s">
        <v>97</v>
      </c>
      <c r="I1" s="3" t="s">
        <v>98</v>
      </c>
      <c r="J1" s="3" t="s">
        <v>99</v>
      </c>
      <c r="K1" s="3" t="s">
        <v>100</v>
      </c>
      <c r="L1" s="3" t="s">
        <v>101</v>
      </c>
      <c r="M1" s="3" t="s">
        <v>102</v>
      </c>
      <c r="N1" s="3"/>
      <c r="O1" s="3"/>
      <c r="P1" s="3"/>
      <c r="Q1" s="3"/>
    </row>
    <row r="2" spans="1:17" ht="38.25" customHeight="1" x14ac:dyDescent="0.25">
      <c r="A2" s="3" t="s">
        <v>90</v>
      </c>
      <c r="B2" s="3" t="s">
        <v>166</v>
      </c>
      <c r="C2" s="3" t="s">
        <v>166</v>
      </c>
      <c r="D2" s="3" t="s">
        <v>166</v>
      </c>
      <c r="E2" s="3" t="s">
        <v>166</v>
      </c>
      <c r="F2" s="3" t="s">
        <v>166</v>
      </c>
      <c r="G2" s="3" t="s">
        <v>166</v>
      </c>
      <c r="H2" s="3" t="s">
        <v>166</v>
      </c>
      <c r="I2" s="3" t="s">
        <v>166</v>
      </c>
      <c r="J2" s="3" t="s">
        <v>166</v>
      </c>
      <c r="K2" s="3" t="s">
        <v>166</v>
      </c>
      <c r="L2" s="3" t="s">
        <v>166</v>
      </c>
      <c r="M2" s="3" t="s">
        <v>166</v>
      </c>
      <c r="N2" s="3"/>
      <c r="O2" s="3"/>
      <c r="P2" s="3"/>
      <c r="Q2" s="3"/>
    </row>
    <row r="3" spans="1:17" x14ac:dyDescent="0.25">
      <c r="A3" s="1" t="s">
        <v>15</v>
      </c>
      <c r="B3" s="1" t="s">
        <v>63</v>
      </c>
      <c r="C3" s="1" t="s">
        <v>60</v>
      </c>
      <c r="D3" s="1" t="s">
        <v>61</v>
      </c>
      <c r="E3" s="1" t="s">
        <v>141</v>
      </c>
      <c r="F3" s="1" t="s">
        <v>117</v>
      </c>
      <c r="G3" s="1" t="s">
        <v>137</v>
      </c>
      <c r="H3" s="1" t="s">
        <v>152</v>
      </c>
      <c r="I3" s="1" t="s">
        <v>128</v>
      </c>
      <c r="J3" s="1" t="s">
        <v>140</v>
      </c>
      <c r="K3" s="1" t="s">
        <v>141</v>
      </c>
      <c r="L3" s="1" t="s">
        <v>117</v>
      </c>
      <c r="M3" s="1" t="s">
        <v>137</v>
      </c>
    </row>
    <row r="4" spans="1:17" x14ac:dyDescent="0.25">
      <c r="A4" s="1" t="s">
        <v>103</v>
      </c>
      <c r="B4" s="1" t="s">
        <v>115</v>
      </c>
      <c r="C4" s="1" t="s">
        <v>116</v>
      </c>
      <c r="D4" s="1" t="s">
        <v>116</v>
      </c>
      <c r="E4" s="1" t="s">
        <v>115</v>
      </c>
      <c r="F4" s="1" t="s">
        <v>116</v>
      </c>
      <c r="G4" s="1" t="s">
        <v>116</v>
      </c>
      <c r="H4" s="1" t="s">
        <v>115</v>
      </c>
      <c r="I4" s="1" t="s">
        <v>116</v>
      </c>
      <c r="J4" s="1" t="s">
        <v>116</v>
      </c>
      <c r="K4" s="1" t="s">
        <v>154</v>
      </c>
      <c r="L4" s="1" t="s">
        <v>16</v>
      </c>
      <c r="M4" s="1" t="s">
        <v>18</v>
      </c>
    </row>
    <row r="5" spans="1:17" x14ac:dyDescent="0.25">
      <c r="A5" s="1" t="s">
        <v>4</v>
      </c>
      <c r="B5" s="1" t="s">
        <v>22</v>
      </c>
      <c r="C5" s="1" t="s">
        <v>16</v>
      </c>
      <c r="D5" s="1" t="s">
        <v>18</v>
      </c>
      <c r="E5" s="1" t="s">
        <v>142</v>
      </c>
      <c r="F5" s="1" t="s">
        <v>118</v>
      </c>
      <c r="G5" s="1" t="s">
        <v>129</v>
      </c>
      <c r="H5" s="1" t="s">
        <v>141</v>
      </c>
      <c r="I5" s="1" t="s">
        <v>117</v>
      </c>
      <c r="J5" s="1" t="s">
        <v>137</v>
      </c>
      <c r="K5" s="1" t="s">
        <v>142</v>
      </c>
      <c r="L5" s="1" t="s">
        <v>118</v>
      </c>
      <c r="M5" s="1" t="s">
        <v>129</v>
      </c>
    </row>
    <row r="6" spans="1:17" x14ac:dyDescent="0.25">
      <c r="A6" s="1" t="s">
        <v>104</v>
      </c>
      <c r="B6" s="1" t="s">
        <v>115</v>
      </c>
      <c r="C6" s="1" t="s">
        <v>116</v>
      </c>
      <c r="D6" s="1" t="s">
        <v>116</v>
      </c>
      <c r="E6" s="1" t="s">
        <v>115</v>
      </c>
      <c r="F6" s="1" t="s">
        <v>116</v>
      </c>
      <c r="G6" s="1" t="s">
        <v>116</v>
      </c>
      <c r="H6" s="1" t="s">
        <v>115</v>
      </c>
      <c r="I6" s="1" t="s">
        <v>116</v>
      </c>
      <c r="J6" s="1" t="s">
        <v>116</v>
      </c>
      <c r="K6" s="1" t="s">
        <v>155</v>
      </c>
      <c r="L6" s="1" t="s">
        <v>17</v>
      </c>
      <c r="M6" s="1" t="s">
        <v>19</v>
      </c>
    </row>
    <row r="7" spans="1:17" x14ac:dyDescent="0.25">
      <c r="A7" s="1" t="s">
        <v>5</v>
      </c>
      <c r="B7" s="1" t="s">
        <v>23</v>
      </c>
      <c r="C7" s="1" t="s">
        <v>17</v>
      </c>
      <c r="D7" s="1" t="s">
        <v>19</v>
      </c>
      <c r="E7" s="1" t="s">
        <v>143</v>
      </c>
      <c r="F7" s="1" t="s">
        <v>119</v>
      </c>
      <c r="G7" s="1" t="s">
        <v>138</v>
      </c>
      <c r="H7" s="1" t="s">
        <v>142</v>
      </c>
      <c r="I7" s="1" t="s">
        <v>118</v>
      </c>
      <c r="J7" s="1" t="s">
        <v>129</v>
      </c>
      <c r="K7" s="1" t="s">
        <v>143</v>
      </c>
      <c r="L7" s="1" t="s">
        <v>119</v>
      </c>
      <c r="M7" s="1" t="s">
        <v>138</v>
      </c>
    </row>
    <row r="8" spans="1:17" x14ac:dyDescent="0.25">
      <c r="A8" s="1" t="s">
        <v>105</v>
      </c>
      <c r="B8" s="1" t="s">
        <v>115</v>
      </c>
      <c r="C8" s="1" t="s">
        <v>116</v>
      </c>
      <c r="D8" s="1" t="s">
        <v>116</v>
      </c>
      <c r="E8" s="1" t="s">
        <v>115</v>
      </c>
      <c r="F8" s="1" t="s">
        <v>116</v>
      </c>
      <c r="G8" s="1" t="s">
        <v>116</v>
      </c>
      <c r="H8" s="1" t="s">
        <v>115</v>
      </c>
      <c r="I8" s="1" t="s">
        <v>116</v>
      </c>
      <c r="J8" s="1" t="s">
        <v>116</v>
      </c>
      <c r="K8" s="1" t="s">
        <v>156</v>
      </c>
      <c r="L8" s="1" t="s">
        <v>24</v>
      </c>
      <c r="M8" s="1" t="s">
        <v>25</v>
      </c>
    </row>
    <row r="9" spans="1:17" x14ac:dyDescent="0.25">
      <c r="A9" s="1" t="s">
        <v>6</v>
      </c>
      <c r="B9" s="1" t="s">
        <v>27</v>
      </c>
      <c r="C9" s="1" t="s">
        <v>24</v>
      </c>
      <c r="D9" s="1" t="s">
        <v>25</v>
      </c>
      <c r="E9" s="1" t="s">
        <v>144</v>
      </c>
      <c r="F9" s="1" t="s">
        <v>120</v>
      </c>
      <c r="G9" s="1" t="s">
        <v>130</v>
      </c>
      <c r="H9" s="1" t="s">
        <v>143</v>
      </c>
      <c r="I9" s="1" t="s">
        <v>119</v>
      </c>
      <c r="J9" s="1" t="s">
        <v>138</v>
      </c>
      <c r="K9" s="1" t="s">
        <v>144</v>
      </c>
      <c r="L9" s="1" t="s">
        <v>120</v>
      </c>
      <c r="M9" s="1" t="s">
        <v>130</v>
      </c>
    </row>
    <row r="10" spans="1:17" x14ac:dyDescent="0.25">
      <c r="A10" s="1" t="s">
        <v>106</v>
      </c>
      <c r="B10" s="1" t="s">
        <v>115</v>
      </c>
      <c r="C10" s="1" t="s">
        <v>116</v>
      </c>
      <c r="D10" s="1" t="s">
        <v>116</v>
      </c>
      <c r="E10" s="1" t="s">
        <v>115</v>
      </c>
      <c r="F10" s="1" t="s">
        <v>116</v>
      </c>
      <c r="G10" s="1" t="s">
        <v>116</v>
      </c>
      <c r="H10" s="1" t="s">
        <v>115</v>
      </c>
      <c r="I10" s="1" t="s">
        <v>116</v>
      </c>
      <c r="J10" s="1" t="s">
        <v>116</v>
      </c>
      <c r="K10" s="1" t="s">
        <v>157</v>
      </c>
      <c r="L10" s="1" t="s">
        <v>28</v>
      </c>
      <c r="M10" s="1" t="s">
        <v>29</v>
      </c>
    </row>
    <row r="11" spans="1:17" x14ac:dyDescent="0.25">
      <c r="A11" s="1" t="s">
        <v>7</v>
      </c>
      <c r="B11" s="1" t="s">
        <v>31</v>
      </c>
      <c r="C11" s="1" t="s">
        <v>28</v>
      </c>
      <c r="D11" s="1" t="s">
        <v>29</v>
      </c>
      <c r="E11" s="1" t="s">
        <v>145</v>
      </c>
      <c r="F11" s="1" t="s">
        <v>121</v>
      </c>
      <c r="G11" s="1" t="s">
        <v>131</v>
      </c>
      <c r="H11" s="1" t="s">
        <v>144</v>
      </c>
      <c r="I11" s="1" t="s">
        <v>120</v>
      </c>
      <c r="J11" s="1" t="s">
        <v>130</v>
      </c>
      <c r="K11" s="1" t="s">
        <v>145</v>
      </c>
      <c r="L11" s="1" t="s">
        <v>121</v>
      </c>
      <c r="M11" s="1" t="s">
        <v>131</v>
      </c>
    </row>
    <row r="12" spans="1:17" x14ac:dyDescent="0.25">
      <c r="A12" s="1" t="s">
        <v>107</v>
      </c>
      <c r="B12" s="1" t="s">
        <v>115</v>
      </c>
      <c r="C12" s="1" t="s">
        <v>116</v>
      </c>
      <c r="D12" s="1" t="s">
        <v>116</v>
      </c>
      <c r="E12" s="1" t="s">
        <v>115</v>
      </c>
      <c r="F12" s="1" t="s">
        <v>116</v>
      </c>
      <c r="G12" s="1" t="s">
        <v>116</v>
      </c>
      <c r="H12" s="1" t="s">
        <v>115</v>
      </c>
      <c r="I12" s="1" t="s">
        <v>116</v>
      </c>
      <c r="J12" s="1" t="s">
        <v>116</v>
      </c>
      <c r="K12" s="1" t="s">
        <v>158</v>
      </c>
      <c r="L12" s="1" t="s">
        <v>32</v>
      </c>
      <c r="M12" s="1" t="s">
        <v>33</v>
      </c>
    </row>
    <row r="13" spans="1:17" x14ac:dyDescent="0.25">
      <c r="A13" s="1" t="s">
        <v>8</v>
      </c>
      <c r="B13" s="1" t="s">
        <v>35</v>
      </c>
      <c r="C13" s="1" t="s">
        <v>32</v>
      </c>
      <c r="D13" s="1" t="s">
        <v>33</v>
      </c>
      <c r="E13" s="1" t="s">
        <v>146</v>
      </c>
      <c r="F13" s="1" t="s">
        <v>122</v>
      </c>
      <c r="G13" s="1" t="s">
        <v>132</v>
      </c>
      <c r="H13" s="1" t="s">
        <v>145</v>
      </c>
      <c r="I13" s="1" t="s">
        <v>121</v>
      </c>
      <c r="J13" s="1" t="s">
        <v>131</v>
      </c>
      <c r="K13" s="1" t="s">
        <v>146</v>
      </c>
      <c r="L13" s="1" t="s">
        <v>122</v>
      </c>
      <c r="M13" s="1" t="s">
        <v>132</v>
      </c>
    </row>
    <row r="14" spans="1:17" x14ac:dyDescent="0.25">
      <c r="A14" s="1" t="s">
        <v>108</v>
      </c>
      <c r="B14" s="1" t="s">
        <v>115</v>
      </c>
      <c r="C14" s="1" t="s">
        <v>116</v>
      </c>
      <c r="D14" s="1" t="s">
        <v>116</v>
      </c>
      <c r="E14" s="1" t="s">
        <v>115</v>
      </c>
      <c r="F14" s="1" t="s">
        <v>116</v>
      </c>
      <c r="G14" s="1" t="s">
        <v>116</v>
      </c>
      <c r="H14" s="1" t="s">
        <v>115</v>
      </c>
      <c r="I14" s="1" t="s">
        <v>116</v>
      </c>
      <c r="J14" s="1" t="s">
        <v>116</v>
      </c>
      <c r="K14" s="1" t="s">
        <v>159</v>
      </c>
      <c r="L14" s="1" t="s">
        <v>36</v>
      </c>
      <c r="M14" s="1" t="s">
        <v>37</v>
      </c>
    </row>
    <row r="15" spans="1:17" x14ac:dyDescent="0.25">
      <c r="A15" s="1" t="s">
        <v>9</v>
      </c>
      <c r="B15" s="1" t="s">
        <v>39</v>
      </c>
      <c r="C15" s="1" t="s">
        <v>36</v>
      </c>
      <c r="D15" s="1" t="s">
        <v>37</v>
      </c>
      <c r="E15" s="1" t="s">
        <v>147</v>
      </c>
      <c r="F15" s="1" t="s">
        <v>123</v>
      </c>
      <c r="G15" s="1" t="s">
        <v>133</v>
      </c>
      <c r="H15" s="1" t="s">
        <v>146</v>
      </c>
      <c r="I15" s="1" t="s">
        <v>122</v>
      </c>
      <c r="J15" s="1" t="s">
        <v>132</v>
      </c>
      <c r="K15" s="1" t="s">
        <v>147</v>
      </c>
      <c r="L15" s="1" t="s">
        <v>123</v>
      </c>
      <c r="M15" s="1" t="s">
        <v>133</v>
      </c>
    </row>
    <row r="16" spans="1:17" x14ac:dyDescent="0.25">
      <c r="A16" s="1" t="s">
        <v>109</v>
      </c>
      <c r="B16" s="1" t="s">
        <v>115</v>
      </c>
      <c r="C16" s="1" t="s">
        <v>116</v>
      </c>
      <c r="D16" s="1" t="s">
        <v>116</v>
      </c>
      <c r="E16" s="1" t="s">
        <v>115</v>
      </c>
      <c r="F16" s="1" t="s">
        <v>116</v>
      </c>
      <c r="G16" s="1" t="s">
        <v>116</v>
      </c>
      <c r="H16" s="1" t="s">
        <v>115</v>
      </c>
      <c r="I16" s="1" t="s">
        <v>116</v>
      </c>
      <c r="J16" s="1" t="s">
        <v>116</v>
      </c>
      <c r="K16" s="1" t="s">
        <v>160</v>
      </c>
      <c r="L16" s="1" t="s">
        <v>40</v>
      </c>
      <c r="M16" s="1" t="s">
        <v>43</v>
      </c>
    </row>
    <row r="17" spans="1:13" x14ac:dyDescent="0.25">
      <c r="A17" s="1" t="s">
        <v>10</v>
      </c>
      <c r="B17" s="1" t="s">
        <v>41</v>
      </c>
      <c r="C17" s="1" t="s">
        <v>40</v>
      </c>
      <c r="D17" s="1" t="s">
        <v>43</v>
      </c>
      <c r="E17" s="1" t="s">
        <v>148</v>
      </c>
      <c r="F17" s="1" t="s">
        <v>124</v>
      </c>
      <c r="G17" s="1" t="s">
        <v>134</v>
      </c>
      <c r="H17" s="1" t="s">
        <v>147</v>
      </c>
      <c r="I17" s="1" t="s">
        <v>123</v>
      </c>
      <c r="J17" s="1" t="s">
        <v>133</v>
      </c>
      <c r="K17" s="1" t="s">
        <v>148</v>
      </c>
      <c r="L17" s="1" t="s">
        <v>124</v>
      </c>
      <c r="M17" s="1" t="s">
        <v>134</v>
      </c>
    </row>
    <row r="18" spans="1:13" x14ac:dyDescent="0.25">
      <c r="A18" s="1" t="s">
        <v>110</v>
      </c>
      <c r="B18" s="1" t="s">
        <v>115</v>
      </c>
      <c r="C18" s="1" t="s">
        <v>116</v>
      </c>
      <c r="D18" s="1" t="s">
        <v>116</v>
      </c>
      <c r="E18" s="1" t="s">
        <v>115</v>
      </c>
      <c r="F18" s="1" t="s">
        <v>116</v>
      </c>
      <c r="G18" s="1" t="s">
        <v>116</v>
      </c>
      <c r="H18" s="1" t="s">
        <v>115</v>
      </c>
      <c r="I18" s="1" t="s">
        <v>116</v>
      </c>
      <c r="J18" s="1" t="s">
        <v>116</v>
      </c>
      <c r="K18" s="1" t="s">
        <v>161</v>
      </c>
      <c r="L18" s="1" t="s">
        <v>42</v>
      </c>
      <c r="M18" s="1" t="s">
        <v>45</v>
      </c>
    </row>
    <row r="19" spans="1:13" x14ac:dyDescent="0.25">
      <c r="A19" s="1" t="s">
        <v>11</v>
      </c>
      <c r="B19" s="1" t="s">
        <v>47</v>
      </c>
      <c r="C19" s="1" t="s">
        <v>42</v>
      </c>
      <c r="D19" s="1" t="s">
        <v>45</v>
      </c>
      <c r="E19" s="1" t="s">
        <v>149</v>
      </c>
      <c r="F19" s="1" t="s">
        <v>125</v>
      </c>
      <c r="G19" s="1" t="s">
        <v>139</v>
      </c>
      <c r="H19" s="1" t="s">
        <v>148</v>
      </c>
      <c r="I19" s="1" t="s">
        <v>124</v>
      </c>
      <c r="J19" s="1" t="s">
        <v>134</v>
      </c>
      <c r="K19" s="1" t="s">
        <v>149</v>
      </c>
      <c r="L19" s="1" t="s">
        <v>125</v>
      </c>
      <c r="M19" s="1" t="s">
        <v>139</v>
      </c>
    </row>
    <row r="20" spans="1:13" x14ac:dyDescent="0.25">
      <c r="A20" s="1" t="s">
        <v>111</v>
      </c>
      <c r="B20" s="1" t="s">
        <v>115</v>
      </c>
      <c r="C20" s="1" t="s">
        <v>116</v>
      </c>
      <c r="D20" s="1" t="s">
        <v>116</v>
      </c>
      <c r="E20" s="1" t="s">
        <v>115</v>
      </c>
      <c r="F20" s="1" t="s">
        <v>116</v>
      </c>
      <c r="G20" s="1" t="s">
        <v>116</v>
      </c>
      <c r="H20" s="1" t="s">
        <v>115</v>
      </c>
      <c r="I20" s="1" t="s">
        <v>116</v>
      </c>
      <c r="J20" s="1" t="s">
        <v>116</v>
      </c>
      <c r="K20" s="1" t="s">
        <v>162</v>
      </c>
      <c r="L20" s="1" t="s">
        <v>48</v>
      </c>
      <c r="M20" s="1" t="s">
        <v>49</v>
      </c>
    </row>
    <row r="21" spans="1:13" x14ac:dyDescent="0.25">
      <c r="A21" s="1" t="s">
        <v>12</v>
      </c>
      <c r="B21" s="1" t="s">
        <v>51</v>
      </c>
      <c r="C21" s="1" t="s">
        <v>48</v>
      </c>
      <c r="D21" s="1" t="s">
        <v>49</v>
      </c>
      <c r="E21" s="1" t="s">
        <v>150</v>
      </c>
      <c r="F21" s="1" t="s">
        <v>126</v>
      </c>
      <c r="G21" s="1" t="s">
        <v>135</v>
      </c>
      <c r="H21" s="1" t="s">
        <v>149</v>
      </c>
      <c r="I21" s="1" t="s">
        <v>125</v>
      </c>
      <c r="J21" s="1" t="s">
        <v>139</v>
      </c>
      <c r="K21" s="1" t="s">
        <v>150</v>
      </c>
      <c r="L21" s="1" t="s">
        <v>126</v>
      </c>
      <c r="M21" s="1" t="s">
        <v>135</v>
      </c>
    </row>
    <row r="22" spans="1:13" x14ac:dyDescent="0.25">
      <c r="A22" s="1" t="s">
        <v>112</v>
      </c>
      <c r="B22" s="1" t="s">
        <v>115</v>
      </c>
      <c r="C22" s="1" t="s">
        <v>116</v>
      </c>
      <c r="D22" s="1" t="s">
        <v>116</v>
      </c>
      <c r="E22" s="1" t="s">
        <v>115</v>
      </c>
      <c r="F22" s="1" t="s">
        <v>116</v>
      </c>
      <c r="G22" s="1" t="s">
        <v>116</v>
      </c>
      <c r="H22" s="1" t="s">
        <v>115</v>
      </c>
      <c r="I22" s="1" t="s">
        <v>116</v>
      </c>
      <c r="J22" s="1" t="s">
        <v>116</v>
      </c>
      <c r="K22" s="1" t="s">
        <v>163</v>
      </c>
      <c r="L22" s="1" t="s">
        <v>52</v>
      </c>
      <c r="M22" s="1" t="s">
        <v>53</v>
      </c>
    </row>
    <row r="23" spans="1:13" x14ac:dyDescent="0.25">
      <c r="A23" s="1" t="s">
        <v>13</v>
      </c>
      <c r="B23" s="1" t="s">
        <v>55</v>
      </c>
      <c r="C23" s="1" t="s">
        <v>52</v>
      </c>
      <c r="D23" s="1" t="s">
        <v>53</v>
      </c>
      <c r="E23" s="1" t="s">
        <v>151</v>
      </c>
      <c r="F23" s="1" t="s">
        <v>127</v>
      </c>
      <c r="G23" s="1" t="s">
        <v>136</v>
      </c>
      <c r="H23" s="1" t="s">
        <v>150</v>
      </c>
      <c r="I23" s="1" t="s">
        <v>126</v>
      </c>
      <c r="J23" s="1" t="s">
        <v>135</v>
      </c>
      <c r="K23" s="1" t="s">
        <v>151</v>
      </c>
      <c r="L23" s="1" t="s">
        <v>127</v>
      </c>
      <c r="M23" s="1" t="s">
        <v>136</v>
      </c>
    </row>
    <row r="24" spans="1:13" x14ac:dyDescent="0.25">
      <c r="A24" s="1" t="s">
        <v>113</v>
      </c>
      <c r="B24" s="1" t="s">
        <v>115</v>
      </c>
      <c r="C24" s="1" t="s">
        <v>116</v>
      </c>
      <c r="D24" s="1" t="s">
        <v>116</v>
      </c>
      <c r="E24" s="1" t="s">
        <v>115</v>
      </c>
      <c r="F24" s="1" t="s">
        <v>116</v>
      </c>
      <c r="G24" s="1" t="s">
        <v>116</v>
      </c>
      <c r="H24" s="1" t="s">
        <v>115</v>
      </c>
      <c r="I24" s="1" t="s">
        <v>116</v>
      </c>
      <c r="J24" s="1" t="s">
        <v>116</v>
      </c>
      <c r="K24" s="1" t="s">
        <v>164</v>
      </c>
      <c r="L24" s="1" t="s">
        <v>56</v>
      </c>
      <c r="M24" s="1" t="s">
        <v>57</v>
      </c>
    </row>
    <row r="25" spans="1:13" x14ac:dyDescent="0.25">
      <c r="A25" s="1" t="s">
        <v>14</v>
      </c>
      <c r="B25" s="1" t="s">
        <v>59</v>
      </c>
      <c r="C25" s="1" t="s">
        <v>56</v>
      </c>
      <c r="D25" s="1" t="s">
        <v>57</v>
      </c>
      <c r="E25" s="1" t="s">
        <v>152</v>
      </c>
      <c r="F25" s="1" t="s">
        <v>128</v>
      </c>
      <c r="G25" s="1" t="s">
        <v>140</v>
      </c>
      <c r="H25" s="1" t="s">
        <v>151</v>
      </c>
      <c r="I25" s="1" t="s">
        <v>127</v>
      </c>
      <c r="J25" s="1" t="s">
        <v>136</v>
      </c>
      <c r="K25" s="1" t="s">
        <v>152</v>
      </c>
      <c r="L25" s="1" t="s">
        <v>128</v>
      </c>
      <c r="M25" s="1" t="s">
        <v>140</v>
      </c>
    </row>
    <row r="26" spans="1:13" x14ac:dyDescent="0.25">
      <c r="A26" s="1" t="s">
        <v>114</v>
      </c>
      <c r="B26" s="1" t="s">
        <v>115</v>
      </c>
      <c r="C26" s="1" t="s">
        <v>116</v>
      </c>
      <c r="D26" s="1" t="s">
        <v>116</v>
      </c>
      <c r="E26" s="1" t="s">
        <v>115</v>
      </c>
      <c r="F26" s="1" t="s">
        <v>116</v>
      </c>
      <c r="G26" s="1" t="s">
        <v>116</v>
      </c>
      <c r="H26" s="1" t="s">
        <v>115</v>
      </c>
      <c r="I26" s="1" t="s">
        <v>116</v>
      </c>
      <c r="J26" s="1" t="s">
        <v>116</v>
      </c>
      <c r="K26" s="1" t="s">
        <v>153</v>
      </c>
      <c r="L26" s="1" t="s">
        <v>60</v>
      </c>
      <c r="M26" s="1" t="s">
        <v>61</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New Hire Worksheet</vt:lpstr>
      <vt:lpstr>Mid-Year Changes</vt:lpstr>
      <vt:lpstr>nh</vt:lpstr>
      <vt:lpstr>myc</vt:lpstr>
      <vt:lpstr>'Mid-Year Changes'!Print_Area</vt:lpstr>
      <vt:lpstr>'New Hire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 Staub</dc:creator>
  <cp:lastModifiedBy>Michelle Maeda</cp:lastModifiedBy>
  <cp:lastPrinted>2024-12-20T23:20:12Z</cp:lastPrinted>
  <dcterms:created xsi:type="dcterms:W3CDTF">2024-10-17T19:51:35Z</dcterms:created>
  <dcterms:modified xsi:type="dcterms:W3CDTF">2025-01-15T02:31:33Z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2024-10-17T19:51:48Z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00c77abb-e260-4954-ad5f-ebd518fb9f42</vt:lpwstr>
  </property>
  <property fmtid="{D5CDD505-2E9C-101B-9397-08002B2CF9AE}" pid="7" name="MSIP_Label_defa4170-0d19-0005-0004-bc88714345d2_ActionId">
    <vt:lpwstr>813823f4-2780-4c94-a541-ba3095c2245c</vt:lpwstr>
  </property>
  <property fmtid="{D5CDD505-2E9C-101B-9397-08002B2CF9AE}" pid="8" name="MSIP_Label_defa4170-0d19-0005-0004-bc88714345d2_ContentBits">
    <vt:lpwstr>0</vt:lpwstr>
  </property>
</Properties>
</file>