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CUH-FS1\Groups\HR\BENEFITS\Webpage\Benefits Spotlight\Retirement Accounts\"/>
    </mc:Choice>
  </mc:AlternateContent>
  <xr:revisionPtr revIDLastSave="0" documentId="13_ncr:1_{0452D380-1CB4-47AC-B5B8-7920C5C30523}" xr6:coauthVersionLast="47" xr6:coauthVersionMax="47" xr10:uidLastSave="{00000000-0000-0000-0000-000000000000}"/>
  <bookViews>
    <workbookView xWindow="885" yWindow="870" windowWidth="25995" windowHeight="14370" xr2:uid="{538D0246-2000-465D-B8BB-5664974929F8}"/>
  </bookViews>
  <sheets>
    <sheet name="RCUH SRA Maximum Allowable Calc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13" i="2" l="1"/>
  <c r="C13" i="1"/>
  <c r="C7" i="2" l="1"/>
  <c r="C11" i="2" s="1"/>
  <c r="C15" i="2" s="1"/>
  <c r="C14" i="1" l="1"/>
  <c r="C7" i="1"/>
  <c r="C11" i="1" s="1"/>
  <c r="C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Taylor Lee</author>
  </authors>
  <commentList>
    <comment ref="C8" authorId="0" shapeId="0" xr:uid="{29EAA622-B2E7-4EA3-AD0A-CCC5B11E0EBE}">
      <text>
        <r>
          <rPr>
            <b/>
            <sz val="9"/>
            <color indexed="81"/>
            <rFont val="Tahoma"/>
            <family val="2"/>
          </rPr>
          <t>RCUH HR Note:</t>
        </r>
        <r>
          <rPr>
            <sz val="9"/>
            <color indexed="81"/>
            <rFont val="Tahoma"/>
            <family val="2"/>
          </rPr>
          <t xml:space="preserve">
If selecting Pay End Date 12/15/2023, then Previously Contributed w/ RCUH will be blank because the 2024 Tax Year begins 12/16/2023.</t>
        </r>
      </text>
    </comment>
    <comment ref="C12" authorId="0" shapeId="0" xr:uid="{14DD72DD-6849-4494-A516-47BB336DE6C2}">
      <text>
        <r>
          <rPr>
            <b/>
            <sz val="9"/>
            <color indexed="81"/>
            <rFont val="Tahoma"/>
            <family val="2"/>
          </rPr>
          <t>RCUH HR Note:</t>
        </r>
        <r>
          <rPr>
            <sz val="9"/>
            <color indexed="81"/>
            <rFont val="Tahoma"/>
            <family val="2"/>
          </rPr>
          <t xml:space="preserve">
Pay period ending 12/31/2023 is the first pay period for Tax Year 2024.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Taylor Lee</author>
  </authors>
  <commentList>
    <comment ref="C8" authorId="0" shapeId="0" xr:uid="{B21A6AB0-5EA0-4CE8-B557-3A7A97518A92}">
      <text>
        <r>
          <rPr>
            <b/>
            <sz val="9"/>
            <color indexed="81"/>
            <rFont val="Tahoma"/>
            <family val="2"/>
          </rPr>
          <t>RCUH HR Note:</t>
        </r>
        <r>
          <rPr>
            <sz val="9"/>
            <color indexed="81"/>
            <rFont val="Tahoma"/>
            <family val="2"/>
          </rPr>
          <t xml:space="preserve">
If selecting Pay End Date 12/15/2023, then Previously Contributed w/ RCUH will be blank because the 2024 Tax Year begins 12/16/2023.</t>
        </r>
      </text>
    </comment>
    <comment ref="C12" authorId="0" shapeId="0" xr:uid="{2CF775C4-48F8-48A4-8803-5DCF92A9881D}">
      <text>
        <r>
          <rPr>
            <b/>
            <sz val="9"/>
            <color indexed="81"/>
            <rFont val="Tahoma"/>
            <family val="2"/>
          </rPr>
          <t>RCUH HR Note:</t>
        </r>
        <r>
          <rPr>
            <sz val="9"/>
            <color indexed="81"/>
            <rFont val="Tahoma"/>
            <family val="2"/>
          </rPr>
          <t xml:space="preserve">
Pay period ending 12/31/2023 is the first pay period for Tax Year 2024.</t>
        </r>
      </text>
    </comment>
  </commentList>
</comments>
</file>

<file path=xl/sharedStrings.xml><?xml version="1.0" encoding="utf-8"?>
<sst xmlns="http://schemas.openxmlformats.org/spreadsheetml/2006/main" count="43" uniqueCount="22">
  <si>
    <t>A</t>
  </si>
  <si>
    <t>Remaining Total</t>
  </si>
  <si>
    <t>B</t>
  </si>
  <si>
    <t>Pay End Date</t>
  </si>
  <si>
    <t>WANT TO LEARN MORE? If you would like to further explore your Pay Statement, please visit our Benefits Spotlight Series: Understanding Your Pay Statement: https://www.rcuh.com/work/benefits/benefits-spotlight-series/</t>
  </si>
  <si>
    <t>Formulas</t>
  </si>
  <si>
    <t>Age Max</t>
  </si>
  <si>
    <t>Earliest Requested Effective Date</t>
  </si>
  <si>
    <t>Effective Date</t>
  </si>
  <si>
    <t>*</t>
  </si>
  <si>
    <t xml:space="preserve"> </t>
  </si>
  <si>
    <t>C</t>
  </si>
  <si>
    <t>This is for Tax Year 2024 (12/16/2023-12/15/2024)</t>
  </si>
  <si>
    <t>Previously Contributed w/ RCUH in Tax Year: refer to YTD (Year to Date) on Pay Statement</t>
  </si>
  <si>
    <t>Contributed with prior Employer in Tax Year (if applicable. If not, leave blank.)</t>
  </si>
  <si>
    <t>Curently Contributed w/ RCUH in Tax Year: refer to Current on Pay Statement</t>
  </si>
  <si>
    <t>Pay Periods left in Tax Year 2024 (12/16/2023-12/15/2024)</t>
  </si>
  <si>
    <r>
      <t>Max Allowable Contribution per Pay Period</t>
    </r>
    <r>
      <rPr>
        <sz val="8"/>
        <color theme="1"/>
        <rFont val="Calibri"/>
        <family val="2"/>
        <scheme val="minor"/>
      </rPr>
      <t xml:space="preserve"> (Rounded</t>
    </r>
    <r>
      <rPr>
        <sz val="8"/>
        <color rgb="FFC00000"/>
        <rFont val="Calibri"/>
        <family val="2"/>
        <scheme val="minor"/>
      </rPr>
      <t xml:space="preserve"> UP</t>
    </r>
    <r>
      <rPr>
        <sz val="8"/>
        <color theme="1"/>
        <rFont val="Calibri"/>
        <family val="2"/>
        <scheme val="minor"/>
      </rPr>
      <t xml:space="preserve"> to nearest cent)</t>
    </r>
  </si>
  <si>
    <t>Age of Employee by 12/31/2024</t>
  </si>
  <si>
    <t>To estimate your Maximum Allowable Contribution for the Supplemental Retirement Annuity (SRA) 403(b), please access your latest Pay Statement via RCUH Employee Self-Service (https://www.rcuh.com/) &gt; Payroll and Compensation &gt; View Pay Statement. Fill out the information requestd in the yellow highlighted cells.</t>
  </si>
  <si>
    <t>Maximum Allowable for 2024 Tax Year</t>
  </si>
  <si>
    <t>RCUH SRA Maximum Allowable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</si>
</sst>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0" fillId="2" borderId="1" xfId="0" applyFill="1" applyBorder="1"/>
    <xf numFmtId="164" fontId="0" fillId="3" borderId="1" xfId="0" applyNumberFormat="1" applyFill="1" applyBorder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/>
    </xf>
    <xf numFmtId="14" fontId="0" fillId="2" borderId="1" xfId="0" applyNumberFormat="1" applyFill="1" applyBorder="1"/>
    <xf numFmtId="0" fontId="0" fillId="3" borderId="1" xfId="0" applyFill="1" applyBorder="1"/>
    <xf numFmtId="164" fontId="0" fillId="3" borderId="2" xfId="0" applyNumberFormat="1" applyFill="1" applyBorder="1"/>
    <xf numFmtId="0" fontId="7" fillId="0" borderId="0" xfId="0" applyFont="1"/>
    <xf numFmtId="0" fontId="1" fillId="3" borderId="1" xfId="0" applyFont="1" applyFill="1" applyBorder="1" applyAlignment="1">
      <alignment horizontal="right"/>
    </xf>
    <xf numFmtId="0" fontId="11" fillId="0" borderId="0" xfId="0" applyFont="1"/>
    <xf numFmtId="0" fontId="0" fillId="0" borderId="0" xfId="0" applyFont="1"/>
    <xf numFmtId="0" fontId="10" fillId="0" borderId="0" xfId="0" applyFont="1"/>
    <xf numFmtId="14" fontId="10" fillId="0" borderId="0" xfId="0" applyNumberFormat="1" applyFont="1"/>
    <xf numFmtId="0" fontId="12" fillId="0" borderId="0" xfId="0" applyFont="1"/>
    <xf numFmtId="164" fontId="0" fillId="2" borderId="1" xfId="0" applyNumberFormat="1" applyFill="1" applyBorder="1"/>
    <xf numFmtId="0" fontId="13" fillId="0" borderId="0" xfId="0" applyFont="1"/>
    <xf numFmtId="14" fontId="13" fillId="0" borderId="0" xfId="0" applyNumberFormat="1" applyFont="1"/>
    <xf numFmtId="0" fontId="0" fillId="0" borderId="0" xfId="0" applyBorder="1"/>
    <xf numFmtId="164" fontId="0" fillId="0" borderId="4" xfId="0" applyNumberFormat="1" applyFill="1" applyBorder="1"/>
    <xf numFmtId="0" fontId="0" fillId="0" borderId="4" xfId="0" applyFill="1" applyBorder="1" applyAlignment="1"/>
    <xf numFmtId="0" fontId="0" fillId="0" borderId="4" xfId="0" applyFill="1" applyBorder="1"/>
    <xf numFmtId="0" fontId="0" fillId="3" borderId="1" xfId="0" applyFill="1" applyBorder="1" applyAlignment="1">
      <alignment horizontal="right" wrapText="1"/>
    </xf>
    <xf numFmtId="0" fontId="0" fillId="4" borderId="3" xfId="0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4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09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5</xdr:row>
      <xdr:rowOff>76200</xdr:rowOff>
    </xdr:from>
    <xdr:to>
      <xdr:col>0</xdr:col>
      <xdr:colOff>590550</xdr:colOff>
      <xdr:row>5</xdr:row>
      <xdr:rowOff>219075</xdr:rowOff>
    </xdr:to>
    <xdr:sp macro="" textlink="">
      <xdr:nvSpPr>
        <xdr:cNvPr id="2" name="Star: 5 Points 1">
          <a:extLst>
            <a:ext uri="{FF2B5EF4-FFF2-40B4-BE49-F238E27FC236}">
              <a16:creationId xmlns:a16="http://schemas.microsoft.com/office/drawing/2014/main" id="{5AD73D18-D7C2-4631-A60F-54A1E5D34FBF}"/>
            </a:ext>
          </a:extLst>
        </xdr:cNvPr>
        <xdr:cNvSpPr/>
      </xdr:nvSpPr>
      <xdr:spPr>
        <a:xfrm>
          <a:off x="447675" y="2438400"/>
          <a:ext cx="142875" cy="142875"/>
        </a:xfrm>
        <a:prstGeom prst="star5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504825</xdr:colOff>
      <xdr:row>2</xdr:row>
      <xdr:rowOff>0</xdr:rowOff>
    </xdr:from>
    <xdr:to>
      <xdr:col>17</xdr:col>
      <xdr:colOff>361950</xdr:colOff>
      <xdr:row>14</xdr:row>
      <xdr:rowOff>428625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7F4A1E6D-A157-49C2-AD50-E787814A26AA}"/>
            </a:ext>
          </a:extLst>
        </xdr:cNvPr>
        <xdr:cNvGrpSpPr/>
      </xdr:nvGrpSpPr>
      <xdr:grpSpPr>
        <a:xfrm>
          <a:off x="6248400" y="457200"/>
          <a:ext cx="7172325" cy="5276850"/>
          <a:chOff x="7153275" y="1390650"/>
          <a:chExt cx="7172325" cy="4800600"/>
        </a:xfrm>
      </xdr:grpSpPr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DC1C55EE-A4A8-47F9-94D3-75FE6FAB04FD}"/>
              </a:ext>
            </a:extLst>
          </xdr:cNvPr>
          <xdr:cNvGrpSpPr/>
        </xdr:nvGrpSpPr>
        <xdr:grpSpPr>
          <a:xfrm>
            <a:off x="7153275" y="1390650"/>
            <a:ext cx="7172325" cy="4800600"/>
            <a:chOff x="6038850" y="933450"/>
            <a:chExt cx="7162800" cy="4610100"/>
          </a:xfrm>
        </xdr:grpSpPr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287671F5-0D02-4AC0-A4EA-A45C78D04BFA}"/>
                </a:ext>
              </a:extLst>
            </xdr:cNvPr>
            <xdr:cNvGrpSpPr/>
          </xdr:nvGrpSpPr>
          <xdr:grpSpPr>
            <a:xfrm>
              <a:off x="6038850" y="933450"/>
              <a:ext cx="7172325" cy="4667250"/>
              <a:chOff x="4800600" y="857250"/>
              <a:chExt cx="8451552" cy="6085632"/>
            </a:xfrm>
          </xdr:grpSpPr>
          <xdr:pic>
            <xdr:nvPicPr>
              <xdr:cNvPr id="3" name="Picture 2">
                <a:extLst>
                  <a:ext uri="{FF2B5EF4-FFF2-40B4-BE49-F238E27FC236}">
                    <a16:creationId xmlns:a16="http://schemas.microsoft.com/office/drawing/2014/main" id="{0E50AECC-C6DB-4043-AFAB-511363CA0FA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4800600" y="857250"/>
                <a:ext cx="8440328" cy="6011114"/>
              </a:xfrm>
              <a:prstGeom prst="rect">
                <a:avLst/>
              </a:prstGeom>
            </xdr:spPr>
          </xdr:pic>
          <xdr:sp macro="" textlink="">
            <xdr:nvSpPr>
              <xdr:cNvPr id="4" name="Rectangle 3">
                <a:extLst>
                  <a:ext uri="{FF2B5EF4-FFF2-40B4-BE49-F238E27FC236}">
                    <a16:creationId xmlns:a16="http://schemas.microsoft.com/office/drawing/2014/main" id="{7F3A28B6-17C5-4BC9-9D07-41AF5DF9FA3F}"/>
                  </a:ext>
                </a:extLst>
              </xdr:cNvPr>
              <xdr:cNvSpPr/>
            </xdr:nvSpPr>
            <xdr:spPr>
              <a:xfrm>
                <a:off x="7648576" y="1209675"/>
                <a:ext cx="1295400" cy="133350"/>
              </a:xfrm>
              <a:prstGeom prst="rect">
                <a:avLst/>
              </a:prstGeom>
              <a:noFill/>
              <a:ln w="2857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5" name="Rectangle 4">
                <a:extLst>
                  <a:ext uri="{FF2B5EF4-FFF2-40B4-BE49-F238E27FC236}">
                    <a16:creationId xmlns:a16="http://schemas.microsoft.com/office/drawing/2014/main" id="{DED01DC9-4337-4C5B-9F08-73E6E88034F6}"/>
                  </a:ext>
                </a:extLst>
              </xdr:cNvPr>
              <xdr:cNvSpPr/>
            </xdr:nvSpPr>
            <xdr:spPr>
              <a:xfrm>
                <a:off x="7273571" y="978800"/>
                <a:ext cx="502227" cy="610243"/>
              </a:xfrm>
              <a:prstGeom prst="rect">
                <a:avLst/>
              </a:prstGeom>
              <a:noFill/>
            </xdr:spPr>
            <xdr:txBody>
              <a:bodyPr wrap="square" lIns="91440" tIns="45720" rIns="91440" bIns="45720">
                <a:spAutoFit/>
              </a:bodyPr>
              <a:lstStyle/>
              <a:p>
                <a:pPr algn="ctr"/>
                <a:r>
                  <a:rPr lang="en-US" sz="2400" b="0" cap="none" spc="0">
                    <a:ln w="0"/>
                    <a:solidFill>
                      <a:srgbClr val="FF0000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B</a:t>
                </a:r>
              </a:p>
            </xdr:txBody>
          </xdr:sp>
          <xdr:sp macro="" textlink="">
            <xdr:nvSpPr>
              <xdr:cNvPr id="6" name="Rectangle 5">
                <a:extLst>
                  <a:ext uri="{FF2B5EF4-FFF2-40B4-BE49-F238E27FC236}">
                    <a16:creationId xmlns:a16="http://schemas.microsoft.com/office/drawing/2014/main" id="{13C52E4F-8B53-418F-8D64-1870C9AF31DD}"/>
                  </a:ext>
                </a:extLst>
              </xdr:cNvPr>
              <xdr:cNvSpPr/>
            </xdr:nvSpPr>
            <xdr:spPr>
              <a:xfrm>
                <a:off x="7286624" y="3248026"/>
                <a:ext cx="371475" cy="447674"/>
              </a:xfrm>
              <a:prstGeom prst="rect">
                <a:avLst/>
              </a:prstGeom>
              <a:noFill/>
              <a:ln w="2857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7" name="Rectangle 6">
                <a:extLst>
                  <a:ext uri="{FF2B5EF4-FFF2-40B4-BE49-F238E27FC236}">
                    <a16:creationId xmlns:a16="http://schemas.microsoft.com/office/drawing/2014/main" id="{7D51EECE-778E-4026-9F41-A56BDD5021B4}"/>
                  </a:ext>
                </a:extLst>
              </xdr:cNvPr>
              <xdr:cNvSpPr/>
            </xdr:nvSpPr>
            <xdr:spPr>
              <a:xfrm>
                <a:off x="6886575" y="3238500"/>
                <a:ext cx="502227" cy="436862"/>
              </a:xfrm>
              <a:prstGeom prst="rect">
                <a:avLst/>
              </a:prstGeom>
              <a:noFill/>
            </xdr:spPr>
            <xdr:txBody>
              <a:bodyPr wrap="square" lIns="91440" tIns="45720" rIns="91440" bIns="45720">
                <a:spAutoFit/>
              </a:bodyPr>
              <a:lstStyle/>
              <a:p>
                <a:pPr algn="ctr"/>
                <a:r>
                  <a:rPr lang="en-US" sz="2400" b="0" cap="none" spc="0">
                    <a:ln w="0"/>
                    <a:solidFill>
                      <a:srgbClr val="FF0000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A</a:t>
                </a:r>
              </a:p>
            </xdr:txBody>
          </xdr:sp>
          <xdr:pic>
            <xdr:nvPicPr>
              <xdr:cNvPr id="12" name="Picture 11">
                <a:extLst>
                  <a:ext uri="{FF2B5EF4-FFF2-40B4-BE49-F238E27FC236}">
                    <a16:creationId xmlns:a16="http://schemas.microsoft.com/office/drawing/2014/main" id="{876300A5-CA4C-44F1-899B-3FBB5D11C24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4811824" y="931768"/>
                <a:ext cx="8440328" cy="6011114"/>
              </a:xfrm>
              <a:prstGeom prst="rect">
                <a:avLst/>
              </a:prstGeom>
            </xdr:spPr>
          </xdr:pic>
          <xdr:sp macro="" textlink="">
            <xdr:nvSpPr>
              <xdr:cNvPr id="13" name="Rectangle 12">
                <a:extLst>
                  <a:ext uri="{FF2B5EF4-FFF2-40B4-BE49-F238E27FC236}">
                    <a16:creationId xmlns:a16="http://schemas.microsoft.com/office/drawing/2014/main" id="{BE327E4E-46DE-45DE-9003-22ED016C9FC9}"/>
                  </a:ext>
                </a:extLst>
              </xdr:cNvPr>
              <xdr:cNvSpPr/>
            </xdr:nvSpPr>
            <xdr:spPr>
              <a:xfrm>
                <a:off x="7659799" y="1284193"/>
                <a:ext cx="1295400" cy="133350"/>
              </a:xfrm>
              <a:prstGeom prst="rect">
                <a:avLst/>
              </a:prstGeom>
              <a:noFill/>
              <a:ln w="2857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4" name="Rectangle 13">
                <a:extLst>
                  <a:ext uri="{FF2B5EF4-FFF2-40B4-BE49-F238E27FC236}">
                    <a16:creationId xmlns:a16="http://schemas.microsoft.com/office/drawing/2014/main" id="{48BCF6EE-7E53-4172-95CA-BDE8DF183BB4}"/>
                  </a:ext>
                </a:extLst>
              </xdr:cNvPr>
              <xdr:cNvSpPr/>
            </xdr:nvSpPr>
            <xdr:spPr>
              <a:xfrm>
                <a:off x="7284795" y="1053318"/>
                <a:ext cx="502227" cy="586027"/>
              </a:xfrm>
              <a:prstGeom prst="rect">
                <a:avLst/>
              </a:prstGeom>
              <a:noFill/>
            </xdr:spPr>
            <xdr:txBody>
              <a:bodyPr wrap="square" lIns="91440" tIns="45720" rIns="91440" bIns="45720">
                <a:spAutoFit/>
              </a:bodyPr>
              <a:lstStyle/>
              <a:p>
                <a:pPr algn="ctr"/>
                <a:r>
                  <a:rPr lang="en-US" sz="2400" b="0" cap="none" spc="0">
                    <a:ln w="0"/>
                    <a:solidFill>
                      <a:srgbClr val="FF0000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C</a:t>
                </a:r>
              </a:p>
            </xdr:txBody>
          </xdr:sp>
          <xdr:sp macro="" textlink="">
            <xdr:nvSpPr>
              <xdr:cNvPr id="15" name="Rectangle 14">
                <a:extLst>
                  <a:ext uri="{FF2B5EF4-FFF2-40B4-BE49-F238E27FC236}">
                    <a16:creationId xmlns:a16="http://schemas.microsoft.com/office/drawing/2014/main" id="{EDC21868-F90A-4556-BFD6-19CE6BCF0903}"/>
                  </a:ext>
                </a:extLst>
              </xdr:cNvPr>
              <xdr:cNvSpPr/>
            </xdr:nvSpPr>
            <xdr:spPr>
              <a:xfrm>
                <a:off x="7297847" y="3322543"/>
                <a:ext cx="371476" cy="447674"/>
              </a:xfrm>
              <a:prstGeom prst="rect">
                <a:avLst/>
              </a:prstGeom>
              <a:noFill/>
              <a:ln w="2857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6" name="Rectangle 15">
                <a:extLst>
                  <a:ext uri="{FF2B5EF4-FFF2-40B4-BE49-F238E27FC236}">
                    <a16:creationId xmlns:a16="http://schemas.microsoft.com/office/drawing/2014/main" id="{6243DB35-6D28-4EBA-BB32-D686B4835149}"/>
                  </a:ext>
                </a:extLst>
              </xdr:cNvPr>
              <xdr:cNvSpPr/>
            </xdr:nvSpPr>
            <xdr:spPr>
              <a:xfrm>
                <a:off x="6897799" y="3313018"/>
                <a:ext cx="502227" cy="436862"/>
              </a:xfrm>
              <a:prstGeom prst="rect">
                <a:avLst/>
              </a:prstGeom>
              <a:noFill/>
            </xdr:spPr>
            <xdr:txBody>
              <a:bodyPr wrap="square" lIns="91440" tIns="45720" rIns="91440" bIns="45720">
                <a:spAutoFit/>
              </a:bodyPr>
              <a:lstStyle/>
              <a:p>
                <a:pPr algn="ctr"/>
                <a:r>
                  <a:rPr lang="en-US" sz="2400" b="0" cap="none" spc="0">
                    <a:ln w="0"/>
                    <a:solidFill>
                      <a:srgbClr val="FF0000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A</a:t>
                </a:r>
              </a:p>
            </xdr:txBody>
          </xdr:sp>
        </xdr:grpSp>
        <xdr:sp macro="" textlink="">
          <xdr:nvSpPr>
            <xdr:cNvPr id="9" name="Rectangle 8">
              <a:extLst>
                <a:ext uri="{FF2B5EF4-FFF2-40B4-BE49-F238E27FC236}">
                  <a16:creationId xmlns:a16="http://schemas.microsoft.com/office/drawing/2014/main" id="{99FB6CB3-7FE7-4C4F-9024-57E0F631CAE5}"/>
                </a:ext>
              </a:extLst>
            </xdr:cNvPr>
            <xdr:cNvSpPr/>
          </xdr:nvSpPr>
          <xdr:spPr>
            <a:xfrm>
              <a:off x="7065429" y="2767703"/>
              <a:ext cx="426210" cy="358933"/>
            </a:xfrm>
            <a:prstGeom prst="rect">
              <a:avLst/>
            </a:prstGeom>
            <a:noFill/>
          </xdr:spPr>
          <xdr:txBody>
            <a:bodyPr wrap="square" lIns="91440" tIns="45720" rIns="91440" bIns="45720">
              <a:noAutofit/>
            </a:bodyPr>
            <a:lstStyle/>
            <a:p>
              <a:pPr algn="ctr"/>
              <a:endParaRPr lang="en-US" sz="24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endParaRPr>
            </a:p>
          </xdr:txBody>
        </xdr:sp>
      </xdr:grp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553C5F74-F9F4-4262-8471-81DE772B8930}"/>
              </a:ext>
            </a:extLst>
          </xdr:cNvPr>
          <xdr:cNvSpPr/>
        </xdr:nvSpPr>
        <xdr:spPr>
          <a:xfrm>
            <a:off x="8562975" y="3352800"/>
            <a:ext cx="371475" cy="357522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16879F2D-03CB-4F92-8AB5-7DDEF268EB95}"/>
              </a:ext>
            </a:extLst>
          </xdr:cNvPr>
          <xdr:cNvSpPr/>
        </xdr:nvSpPr>
        <xdr:spPr>
          <a:xfrm>
            <a:off x="8210550" y="3343275"/>
            <a:ext cx="426777" cy="348887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en-US" sz="24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5</xdr:row>
      <xdr:rowOff>76200</xdr:rowOff>
    </xdr:from>
    <xdr:to>
      <xdr:col>0</xdr:col>
      <xdr:colOff>590550</xdr:colOff>
      <xdr:row>5</xdr:row>
      <xdr:rowOff>219075</xdr:rowOff>
    </xdr:to>
    <xdr:sp macro="" textlink="">
      <xdr:nvSpPr>
        <xdr:cNvPr id="2" name="Star: 5 Points 1">
          <a:extLst>
            <a:ext uri="{FF2B5EF4-FFF2-40B4-BE49-F238E27FC236}">
              <a16:creationId xmlns:a16="http://schemas.microsoft.com/office/drawing/2014/main" id="{D0EDDEB5-441E-4BC6-8606-4C691603B74B}"/>
            </a:ext>
          </a:extLst>
        </xdr:cNvPr>
        <xdr:cNvSpPr/>
      </xdr:nvSpPr>
      <xdr:spPr>
        <a:xfrm>
          <a:off x="447675" y="2438400"/>
          <a:ext cx="142875" cy="142875"/>
        </a:xfrm>
        <a:prstGeom prst="star5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533400</xdr:colOff>
      <xdr:row>2</xdr:row>
      <xdr:rowOff>76200</xdr:rowOff>
    </xdr:from>
    <xdr:to>
      <xdr:col>17</xdr:col>
      <xdr:colOff>285750</xdr:colOff>
      <xdr:row>15</xdr:row>
      <xdr:rowOff>76200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1A37A20F-FB92-409D-838F-393340667B71}"/>
            </a:ext>
          </a:extLst>
        </xdr:cNvPr>
        <xdr:cNvGrpSpPr/>
      </xdr:nvGrpSpPr>
      <xdr:grpSpPr>
        <a:xfrm>
          <a:off x="6286500" y="533400"/>
          <a:ext cx="7172325" cy="5334000"/>
          <a:chOff x="7153275" y="1390650"/>
          <a:chExt cx="7172325" cy="4800600"/>
        </a:xfrm>
      </xdr:grpSpPr>
      <xdr:grpSp>
        <xdr:nvGrpSpPr>
          <xdr:cNvPr id="15" name="Group 14">
            <a:extLst>
              <a:ext uri="{FF2B5EF4-FFF2-40B4-BE49-F238E27FC236}">
                <a16:creationId xmlns:a16="http://schemas.microsoft.com/office/drawing/2014/main" id="{CE288664-1002-44B2-8725-B533925F3569}"/>
              </a:ext>
            </a:extLst>
          </xdr:cNvPr>
          <xdr:cNvGrpSpPr/>
        </xdr:nvGrpSpPr>
        <xdr:grpSpPr>
          <a:xfrm>
            <a:off x="7153275" y="1390650"/>
            <a:ext cx="7172325" cy="4800600"/>
            <a:chOff x="6038850" y="933450"/>
            <a:chExt cx="7162800" cy="4610100"/>
          </a:xfrm>
        </xdr:grpSpPr>
        <xdr:grpSp>
          <xdr:nvGrpSpPr>
            <xdr:cNvPr id="18" name="Group 17">
              <a:extLst>
                <a:ext uri="{FF2B5EF4-FFF2-40B4-BE49-F238E27FC236}">
                  <a16:creationId xmlns:a16="http://schemas.microsoft.com/office/drawing/2014/main" id="{D7D598A4-8BE4-435B-B782-E925D13D9C54}"/>
                </a:ext>
              </a:extLst>
            </xdr:cNvPr>
            <xdr:cNvGrpSpPr/>
          </xdr:nvGrpSpPr>
          <xdr:grpSpPr>
            <a:xfrm>
              <a:off x="6038850" y="933450"/>
              <a:ext cx="7172325" cy="4667250"/>
              <a:chOff x="4800600" y="857250"/>
              <a:chExt cx="8451552" cy="6085632"/>
            </a:xfrm>
          </xdr:grpSpPr>
          <xdr:pic>
            <xdr:nvPicPr>
              <xdr:cNvPr id="20" name="Picture 19">
                <a:extLst>
                  <a:ext uri="{FF2B5EF4-FFF2-40B4-BE49-F238E27FC236}">
                    <a16:creationId xmlns:a16="http://schemas.microsoft.com/office/drawing/2014/main" id="{49ECFC17-9F38-4A2F-AE9E-7D3AAE644358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4800600" y="857250"/>
                <a:ext cx="8440328" cy="6011114"/>
              </a:xfrm>
              <a:prstGeom prst="rect">
                <a:avLst/>
              </a:prstGeom>
            </xdr:spPr>
          </xdr:pic>
          <xdr:sp macro="" textlink="">
            <xdr:nvSpPr>
              <xdr:cNvPr id="21" name="Rectangle 20">
                <a:extLst>
                  <a:ext uri="{FF2B5EF4-FFF2-40B4-BE49-F238E27FC236}">
                    <a16:creationId xmlns:a16="http://schemas.microsoft.com/office/drawing/2014/main" id="{350FAE94-2082-4CD4-93FE-C9307F6DACBA}"/>
                  </a:ext>
                </a:extLst>
              </xdr:cNvPr>
              <xdr:cNvSpPr/>
            </xdr:nvSpPr>
            <xdr:spPr>
              <a:xfrm>
                <a:off x="7648576" y="1209675"/>
                <a:ext cx="1295400" cy="133350"/>
              </a:xfrm>
              <a:prstGeom prst="rect">
                <a:avLst/>
              </a:prstGeom>
              <a:noFill/>
              <a:ln w="2857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2" name="Rectangle 21">
                <a:extLst>
                  <a:ext uri="{FF2B5EF4-FFF2-40B4-BE49-F238E27FC236}">
                    <a16:creationId xmlns:a16="http://schemas.microsoft.com/office/drawing/2014/main" id="{1568219A-3BD3-4049-B8EA-E53A1FA4F195}"/>
                  </a:ext>
                </a:extLst>
              </xdr:cNvPr>
              <xdr:cNvSpPr/>
            </xdr:nvSpPr>
            <xdr:spPr>
              <a:xfrm>
                <a:off x="7273571" y="978800"/>
                <a:ext cx="502227" cy="610243"/>
              </a:xfrm>
              <a:prstGeom prst="rect">
                <a:avLst/>
              </a:prstGeom>
              <a:noFill/>
            </xdr:spPr>
            <xdr:txBody>
              <a:bodyPr wrap="square" lIns="91440" tIns="45720" rIns="91440" bIns="45720">
                <a:spAutoFit/>
              </a:bodyPr>
              <a:lstStyle/>
              <a:p>
                <a:pPr algn="ctr"/>
                <a:r>
                  <a:rPr lang="en-US" sz="2400" b="0" cap="none" spc="0">
                    <a:ln w="0"/>
                    <a:solidFill>
                      <a:srgbClr val="FF0000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B</a:t>
                </a:r>
              </a:p>
            </xdr:txBody>
          </xdr:sp>
          <xdr:sp macro="" textlink="">
            <xdr:nvSpPr>
              <xdr:cNvPr id="23" name="Rectangle 22">
                <a:extLst>
                  <a:ext uri="{FF2B5EF4-FFF2-40B4-BE49-F238E27FC236}">
                    <a16:creationId xmlns:a16="http://schemas.microsoft.com/office/drawing/2014/main" id="{120BED10-409C-4E8E-8B1F-30F9D4D65C54}"/>
                  </a:ext>
                </a:extLst>
              </xdr:cNvPr>
              <xdr:cNvSpPr/>
            </xdr:nvSpPr>
            <xdr:spPr>
              <a:xfrm>
                <a:off x="7286624" y="3248026"/>
                <a:ext cx="371475" cy="447674"/>
              </a:xfrm>
              <a:prstGeom prst="rect">
                <a:avLst/>
              </a:prstGeom>
              <a:noFill/>
              <a:ln w="2857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4" name="Rectangle 23">
                <a:extLst>
                  <a:ext uri="{FF2B5EF4-FFF2-40B4-BE49-F238E27FC236}">
                    <a16:creationId xmlns:a16="http://schemas.microsoft.com/office/drawing/2014/main" id="{A4DA4BD2-DC5E-4F72-9376-DBF42A6B4738}"/>
                  </a:ext>
                </a:extLst>
              </xdr:cNvPr>
              <xdr:cNvSpPr/>
            </xdr:nvSpPr>
            <xdr:spPr>
              <a:xfrm>
                <a:off x="6886575" y="3238500"/>
                <a:ext cx="502227" cy="436862"/>
              </a:xfrm>
              <a:prstGeom prst="rect">
                <a:avLst/>
              </a:prstGeom>
              <a:noFill/>
            </xdr:spPr>
            <xdr:txBody>
              <a:bodyPr wrap="square" lIns="91440" tIns="45720" rIns="91440" bIns="45720">
                <a:spAutoFit/>
              </a:bodyPr>
              <a:lstStyle/>
              <a:p>
                <a:pPr algn="ctr"/>
                <a:r>
                  <a:rPr lang="en-US" sz="2400" b="0" cap="none" spc="0">
                    <a:ln w="0"/>
                    <a:solidFill>
                      <a:srgbClr val="FF0000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A</a:t>
                </a:r>
              </a:p>
            </xdr:txBody>
          </xdr:sp>
          <xdr:pic>
            <xdr:nvPicPr>
              <xdr:cNvPr id="25" name="Picture 24">
                <a:extLst>
                  <a:ext uri="{FF2B5EF4-FFF2-40B4-BE49-F238E27FC236}">
                    <a16:creationId xmlns:a16="http://schemas.microsoft.com/office/drawing/2014/main" id="{1683C06A-8C3F-4F72-A565-C2E73D4C57F6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4811824" y="931768"/>
                <a:ext cx="8440328" cy="6011114"/>
              </a:xfrm>
              <a:prstGeom prst="rect">
                <a:avLst/>
              </a:prstGeom>
            </xdr:spPr>
          </xdr:pic>
          <xdr:sp macro="" textlink="">
            <xdr:nvSpPr>
              <xdr:cNvPr id="26" name="Rectangle 25">
                <a:extLst>
                  <a:ext uri="{FF2B5EF4-FFF2-40B4-BE49-F238E27FC236}">
                    <a16:creationId xmlns:a16="http://schemas.microsoft.com/office/drawing/2014/main" id="{5892F6E5-57BC-4A55-87EC-2408954B90C0}"/>
                  </a:ext>
                </a:extLst>
              </xdr:cNvPr>
              <xdr:cNvSpPr/>
            </xdr:nvSpPr>
            <xdr:spPr>
              <a:xfrm>
                <a:off x="7659799" y="1284193"/>
                <a:ext cx="1295400" cy="133350"/>
              </a:xfrm>
              <a:prstGeom prst="rect">
                <a:avLst/>
              </a:prstGeom>
              <a:noFill/>
              <a:ln w="2857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7" name="Rectangle 26">
                <a:extLst>
                  <a:ext uri="{FF2B5EF4-FFF2-40B4-BE49-F238E27FC236}">
                    <a16:creationId xmlns:a16="http://schemas.microsoft.com/office/drawing/2014/main" id="{2BC7E663-6C06-461E-8116-8B6385A1C456}"/>
                  </a:ext>
                </a:extLst>
              </xdr:cNvPr>
              <xdr:cNvSpPr/>
            </xdr:nvSpPr>
            <xdr:spPr>
              <a:xfrm>
                <a:off x="7284795" y="1053318"/>
                <a:ext cx="502227" cy="586027"/>
              </a:xfrm>
              <a:prstGeom prst="rect">
                <a:avLst/>
              </a:prstGeom>
              <a:noFill/>
            </xdr:spPr>
            <xdr:txBody>
              <a:bodyPr wrap="square" lIns="91440" tIns="45720" rIns="91440" bIns="45720">
                <a:spAutoFit/>
              </a:bodyPr>
              <a:lstStyle/>
              <a:p>
                <a:pPr algn="ctr"/>
                <a:r>
                  <a:rPr lang="en-US" sz="2400" b="0" cap="none" spc="0">
                    <a:ln w="0"/>
                    <a:solidFill>
                      <a:srgbClr val="FF0000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C</a:t>
                </a:r>
              </a:p>
            </xdr:txBody>
          </xdr:sp>
          <xdr:sp macro="" textlink="">
            <xdr:nvSpPr>
              <xdr:cNvPr id="28" name="Rectangle 27">
                <a:extLst>
                  <a:ext uri="{FF2B5EF4-FFF2-40B4-BE49-F238E27FC236}">
                    <a16:creationId xmlns:a16="http://schemas.microsoft.com/office/drawing/2014/main" id="{A0AE0987-E6FE-4803-88AF-4412E26AFB6E}"/>
                  </a:ext>
                </a:extLst>
              </xdr:cNvPr>
              <xdr:cNvSpPr/>
            </xdr:nvSpPr>
            <xdr:spPr>
              <a:xfrm>
                <a:off x="7297847" y="3322543"/>
                <a:ext cx="371476" cy="447674"/>
              </a:xfrm>
              <a:prstGeom prst="rect">
                <a:avLst/>
              </a:prstGeom>
              <a:noFill/>
              <a:ln w="2857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9" name="Rectangle 28">
                <a:extLst>
                  <a:ext uri="{FF2B5EF4-FFF2-40B4-BE49-F238E27FC236}">
                    <a16:creationId xmlns:a16="http://schemas.microsoft.com/office/drawing/2014/main" id="{1654FEF1-5351-41D4-8EBD-BB8072773550}"/>
                  </a:ext>
                </a:extLst>
              </xdr:cNvPr>
              <xdr:cNvSpPr/>
            </xdr:nvSpPr>
            <xdr:spPr>
              <a:xfrm>
                <a:off x="6897799" y="3313018"/>
                <a:ext cx="502227" cy="436862"/>
              </a:xfrm>
              <a:prstGeom prst="rect">
                <a:avLst/>
              </a:prstGeom>
              <a:noFill/>
            </xdr:spPr>
            <xdr:txBody>
              <a:bodyPr wrap="square" lIns="91440" tIns="45720" rIns="91440" bIns="45720">
                <a:spAutoFit/>
              </a:bodyPr>
              <a:lstStyle/>
              <a:p>
                <a:pPr algn="ctr"/>
                <a:r>
                  <a:rPr lang="en-US" sz="2400" b="0" cap="none" spc="0">
                    <a:ln w="0"/>
                    <a:solidFill>
                      <a:srgbClr val="FF0000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A</a:t>
                </a:r>
              </a:p>
            </xdr:txBody>
          </xdr:sp>
        </xdr:grpSp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A7F9CF79-77F3-4551-B318-19583A54D749}"/>
                </a:ext>
              </a:extLst>
            </xdr:cNvPr>
            <xdr:cNvSpPr/>
          </xdr:nvSpPr>
          <xdr:spPr>
            <a:xfrm>
              <a:off x="7065429" y="2767703"/>
              <a:ext cx="426210" cy="358933"/>
            </a:xfrm>
            <a:prstGeom prst="rect">
              <a:avLst/>
            </a:prstGeom>
            <a:noFill/>
          </xdr:spPr>
          <xdr:txBody>
            <a:bodyPr wrap="square" lIns="91440" tIns="45720" rIns="91440" bIns="45720">
              <a:noAutofit/>
            </a:bodyPr>
            <a:lstStyle/>
            <a:p>
              <a:pPr algn="ctr"/>
              <a:endParaRPr lang="en-US" sz="24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endParaRPr>
            </a:p>
          </xdr:txBody>
        </xdr:sp>
      </xdr:grp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3577FBEC-42BD-4A6A-9605-7C638389B438}"/>
              </a:ext>
            </a:extLst>
          </xdr:cNvPr>
          <xdr:cNvSpPr/>
        </xdr:nvSpPr>
        <xdr:spPr>
          <a:xfrm>
            <a:off x="8562975" y="3352800"/>
            <a:ext cx="371475" cy="357522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E2911F0A-2764-4C8E-848F-C33613A77D7A}"/>
              </a:ext>
            </a:extLst>
          </xdr:cNvPr>
          <xdr:cNvSpPr/>
        </xdr:nvSpPr>
        <xdr:spPr>
          <a:xfrm>
            <a:off x="8210550" y="3343275"/>
            <a:ext cx="426777" cy="348887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en-US" sz="24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E77CD-E8E3-4BD9-8169-B52F91ECD0AA}">
  <dimension ref="A1:E83"/>
  <sheetViews>
    <sheetView tabSelected="1" workbookViewId="0">
      <selection activeCell="B2" sqref="B2:C2"/>
    </sheetView>
  </sheetViews>
  <sheetFormatPr defaultRowHeight="15" x14ac:dyDescent="0.25"/>
  <cols>
    <col min="2" max="2" width="45.42578125" customWidth="1"/>
    <col min="3" max="3" width="11.7109375" customWidth="1"/>
    <col min="4" max="4" width="10.7109375" bestFit="1" customWidth="1"/>
  </cols>
  <sheetData>
    <row r="1" spans="1:4" ht="21" x14ac:dyDescent="0.35">
      <c r="B1" s="12" t="s">
        <v>21</v>
      </c>
    </row>
    <row r="2" spans="1:4" x14ac:dyDescent="0.25">
      <c r="B2" s="28" t="s">
        <v>12</v>
      </c>
      <c r="C2" s="28"/>
    </row>
    <row r="3" spans="1:4" ht="95.25" customHeight="1" x14ac:dyDescent="0.25">
      <c r="B3" s="29" t="s">
        <v>19</v>
      </c>
      <c r="C3" s="29"/>
    </row>
    <row r="4" spans="1:4" ht="39.75" customHeight="1" x14ac:dyDescent="0.25">
      <c r="B4" s="30" t="s">
        <v>4</v>
      </c>
      <c r="C4" s="30"/>
    </row>
    <row r="6" spans="1:4" ht="18.75" customHeight="1" x14ac:dyDescent="0.25">
      <c r="B6" s="1" t="s">
        <v>18</v>
      </c>
      <c r="C6" s="2"/>
    </row>
    <row r="7" spans="1:4" ht="17.25" customHeight="1" x14ac:dyDescent="0.25">
      <c r="B7" s="31" t="s">
        <v>20</v>
      </c>
      <c r="C7" s="3">
        <f>IF(C6&gt;C59, 30500, 23000)</f>
        <v>23000</v>
      </c>
    </row>
    <row r="8" spans="1:4" ht="30" customHeight="1" x14ac:dyDescent="0.25">
      <c r="A8" s="4" t="s">
        <v>0</v>
      </c>
      <c r="B8" s="5" t="s">
        <v>13</v>
      </c>
      <c r="C8" s="19">
        <v>50</v>
      </c>
    </row>
    <row r="9" spans="1:4" ht="33.75" customHeight="1" x14ac:dyDescent="0.25">
      <c r="B9" s="5" t="s">
        <v>14</v>
      </c>
      <c r="C9" s="2"/>
    </row>
    <row r="10" spans="1:4" ht="33.75" customHeight="1" x14ac:dyDescent="0.25">
      <c r="A10" s="4" t="s">
        <v>2</v>
      </c>
      <c r="B10" s="5" t="s">
        <v>15</v>
      </c>
      <c r="C10" s="19">
        <v>50</v>
      </c>
    </row>
    <row r="11" spans="1:4" ht="21.75" customHeight="1" x14ac:dyDescent="0.25">
      <c r="B11" s="6" t="s">
        <v>1</v>
      </c>
      <c r="C11" s="3">
        <f>C7-C8-C9-C10</f>
        <v>22900</v>
      </c>
    </row>
    <row r="12" spans="1:4" ht="21.75" customHeight="1" x14ac:dyDescent="0.3">
      <c r="A12" s="7" t="s">
        <v>11</v>
      </c>
      <c r="B12" s="8" t="s">
        <v>3</v>
      </c>
      <c r="C12" s="9">
        <v>45291</v>
      </c>
    </row>
    <row r="13" spans="1:4" ht="21" customHeight="1" x14ac:dyDescent="0.3">
      <c r="A13" s="7"/>
      <c r="B13" s="13" t="s">
        <v>7</v>
      </c>
      <c r="C13" s="9">
        <f>VLOOKUP(C12,B59:D82,3,FALSE)</f>
        <v>45307</v>
      </c>
    </row>
    <row r="14" spans="1:4" ht="33.75" customHeight="1" thickBot="1" x14ac:dyDescent="0.3">
      <c r="B14" s="26" t="s">
        <v>16</v>
      </c>
      <c r="C14" s="10">
        <f>VLOOKUP(C12,B60:C83,2,FALSE)</f>
        <v>22</v>
      </c>
    </row>
    <row r="15" spans="1:4" ht="34.5" customHeight="1" thickBot="1" x14ac:dyDescent="0.3">
      <c r="B15" s="27" t="s">
        <v>17</v>
      </c>
      <c r="C15" s="11">
        <f>ROUNDUP(C11/C14,2)</f>
        <v>1040.9100000000001</v>
      </c>
    </row>
    <row r="16" spans="1:4" ht="18.75" customHeight="1" x14ac:dyDescent="0.25">
      <c r="B16" s="25"/>
      <c r="C16" s="23"/>
      <c r="D16" s="22"/>
    </row>
    <row r="17" spans="2:3" x14ac:dyDescent="0.25">
      <c r="B17" s="18"/>
      <c r="C17" s="22"/>
    </row>
    <row r="18" spans="2:3" x14ac:dyDescent="0.25">
      <c r="B18" s="18"/>
    </row>
    <row r="57" spans="1:5" x14ac:dyDescent="0.25">
      <c r="A57" t="s">
        <v>9</v>
      </c>
      <c r="D57" s="15"/>
      <c r="E57" s="14"/>
    </row>
    <row r="58" spans="1:5" x14ac:dyDescent="0.25">
      <c r="A58" s="20"/>
      <c r="B58" s="20" t="s">
        <v>5</v>
      </c>
      <c r="C58" s="20"/>
      <c r="D58" s="20"/>
      <c r="E58" s="14"/>
    </row>
    <row r="59" spans="1:5" x14ac:dyDescent="0.25">
      <c r="A59" s="20"/>
      <c r="B59" s="20" t="s">
        <v>6</v>
      </c>
      <c r="C59" s="20">
        <v>49</v>
      </c>
      <c r="D59" s="20" t="s">
        <v>8</v>
      </c>
      <c r="E59" s="14"/>
    </row>
    <row r="60" spans="1:5" x14ac:dyDescent="0.25">
      <c r="A60" s="20"/>
      <c r="B60" s="21">
        <v>45291</v>
      </c>
      <c r="C60" s="20">
        <v>22</v>
      </c>
      <c r="D60" s="21">
        <v>45307</v>
      </c>
      <c r="E60" s="14"/>
    </row>
    <row r="61" spans="1:5" x14ac:dyDescent="0.25">
      <c r="A61" s="20"/>
      <c r="B61" s="21">
        <v>45306</v>
      </c>
      <c r="C61" s="20">
        <v>21</v>
      </c>
      <c r="D61" s="21">
        <v>45323</v>
      </c>
      <c r="E61" s="14"/>
    </row>
    <row r="62" spans="1:5" x14ac:dyDescent="0.25">
      <c r="A62" s="20"/>
      <c r="B62" s="21">
        <v>45322</v>
      </c>
      <c r="C62" s="20">
        <v>20</v>
      </c>
      <c r="D62" s="21">
        <v>45338</v>
      </c>
      <c r="E62" s="14"/>
    </row>
    <row r="63" spans="1:5" x14ac:dyDescent="0.25">
      <c r="A63" s="20"/>
      <c r="B63" s="21">
        <v>45337</v>
      </c>
      <c r="C63" s="20">
        <v>19</v>
      </c>
      <c r="D63" s="21">
        <v>45352</v>
      </c>
      <c r="E63" s="14"/>
    </row>
    <row r="64" spans="1:5" x14ac:dyDescent="0.25">
      <c r="A64" s="20"/>
      <c r="B64" s="21">
        <v>45351</v>
      </c>
      <c r="C64" s="20">
        <v>18</v>
      </c>
      <c r="D64" s="21">
        <v>45367</v>
      </c>
      <c r="E64" s="14"/>
    </row>
    <row r="65" spans="1:5" x14ac:dyDescent="0.25">
      <c r="A65" s="20"/>
      <c r="B65" s="21">
        <v>45366</v>
      </c>
      <c r="C65" s="20">
        <v>17</v>
      </c>
      <c r="D65" s="21">
        <v>45383</v>
      </c>
      <c r="E65" s="14"/>
    </row>
    <row r="66" spans="1:5" x14ac:dyDescent="0.25">
      <c r="A66" s="20"/>
      <c r="B66" s="21">
        <v>45381</v>
      </c>
      <c r="C66" s="20">
        <v>16</v>
      </c>
      <c r="D66" s="21">
        <v>45398</v>
      </c>
      <c r="E66" s="14"/>
    </row>
    <row r="67" spans="1:5" x14ac:dyDescent="0.25">
      <c r="A67" s="20"/>
      <c r="B67" s="21">
        <v>45397</v>
      </c>
      <c r="C67" s="20">
        <v>15</v>
      </c>
      <c r="D67" s="21">
        <v>45413</v>
      </c>
      <c r="E67" s="14"/>
    </row>
    <row r="68" spans="1:5" x14ac:dyDescent="0.25">
      <c r="A68" s="20"/>
      <c r="B68" s="21">
        <v>45412</v>
      </c>
      <c r="C68" s="20">
        <v>14</v>
      </c>
      <c r="D68" s="21">
        <v>45428</v>
      </c>
      <c r="E68" s="14"/>
    </row>
    <row r="69" spans="1:5" x14ac:dyDescent="0.25">
      <c r="A69" s="20"/>
      <c r="B69" s="21">
        <v>45427</v>
      </c>
      <c r="C69" s="20">
        <v>13</v>
      </c>
      <c r="D69" s="21">
        <v>45444</v>
      </c>
      <c r="E69" s="14"/>
    </row>
    <row r="70" spans="1:5" x14ac:dyDescent="0.25">
      <c r="A70" s="20"/>
      <c r="B70" s="21">
        <v>45443</v>
      </c>
      <c r="C70" s="20">
        <v>12</v>
      </c>
      <c r="D70" s="21">
        <v>45459</v>
      </c>
      <c r="E70" s="14"/>
    </row>
    <row r="71" spans="1:5" x14ac:dyDescent="0.25">
      <c r="A71" s="20"/>
      <c r="B71" s="21">
        <v>45458</v>
      </c>
      <c r="C71" s="20">
        <v>11</v>
      </c>
      <c r="D71" s="21">
        <v>45474</v>
      </c>
      <c r="E71" s="14"/>
    </row>
    <row r="72" spans="1:5" x14ac:dyDescent="0.25">
      <c r="A72" s="20"/>
      <c r="B72" s="21">
        <v>45473</v>
      </c>
      <c r="C72" s="20">
        <v>10</v>
      </c>
      <c r="D72" s="21">
        <v>45489</v>
      </c>
      <c r="E72" s="14"/>
    </row>
    <row r="73" spans="1:5" x14ac:dyDescent="0.25">
      <c r="A73" s="20"/>
      <c r="B73" s="21">
        <v>45488</v>
      </c>
      <c r="C73" s="20">
        <v>9</v>
      </c>
      <c r="D73" s="21">
        <v>45505</v>
      </c>
      <c r="E73" s="14"/>
    </row>
    <row r="74" spans="1:5" x14ac:dyDescent="0.25">
      <c r="A74" s="20"/>
      <c r="B74" s="21">
        <v>45504</v>
      </c>
      <c r="C74" s="20">
        <v>8</v>
      </c>
      <c r="D74" s="21">
        <v>45520</v>
      </c>
      <c r="E74" s="14"/>
    </row>
    <row r="75" spans="1:5" x14ac:dyDescent="0.25">
      <c r="A75" s="20"/>
      <c r="B75" s="21">
        <v>45519</v>
      </c>
      <c r="C75" s="20">
        <v>7</v>
      </c>
      <c r="D75" s="21">
        <v>45536</v>
      </c>
      <c r="E75" s="14"/>
    </row>
    <row r="76" spans="1:5" x14ac:dyDescent="0.25">
      <c r="A76" s="20"/>
      <c r="B76" s="21">
        <v>45535</v>
      </c>
      <c r="C76" s="20">
        <v>6</v>
      </c>
      <c r="D76" s="21">
        <v>45551</v>
      </c>
      <c r="E76" s="14"/>
    </row>
    <row r="77" spans="1:5" x14ac:dyDescent="0.25">
      <c r="A77" s="20"/>
      <c r="B77" s="21">
        <v>45550</v>
      </c>
      <c r="C77" s="20">
        <v>5</v>
      </c>
      <c r="D77" s="21">
        <v>45567</v>
      </c>
      <c r="E77" s="14"/>
    </row>
    <row r="78" spans="1:5" x14ac:dyDescent="0.25">
      <c r="A78" s="20"/>
      <c r="B78" s="21">
        <v>45565</v>
      </c>
      <c r="C78" s="20">
        <v>4</v>
      </c>
      <c r="D78" s="21">
        <v>45581</v>
      </c>
      <c r="E78" s="14"/>
    </row>
    <row r="79" spans="1:5" x14ac:dyDescent="0.25">
      <c r="A79" s="20"/>
      <c r="B79" s="21">
        <v>45580</v>
      </c>
      <c r="C79" s="20">
        <v>3</v>
      </c>
      <c r="D79" s="21">
        <v>45597</v>
      </c>
      <c r="E79" s="14"/>
    </row>
    <row r="80" spans="1:5" x14ac:dyDescent="0.25">
      <c r="A80" s="20"/>
      <c r="B80" s="21">
        <v>45596</v>
      </c>
      <c r="C80" s="20">
        <v>2</v>
      </c>
      <c r="D80" s="21">
        <v>45612</v>
      </c>
      <c r="E80" s="14"/>
    </row>
    <row r="81" spans="1:5" x14ac:dyDescent="0.25">
      <c r="A81" s="20"/>
      <c r="B81" s="21">
        <v>45611</v>
      </c>
      <c r="C81" s="20">
        <v>1</v>
      </c>
      <c r="D81" s="21">
        <v>45627</v>
      </c>
      <c r="E81" s="14"/>
    </row>
    <row r="82" spans="1:5" x14ac:dyDescent="0.25">
      <c r="A82" s="20"/>
      <c r="B82" s="21">
        <v>45626</v>
      </c>
      <c r="C82" s="20">
        <v>0</v>
      </c>
      <c r="D82" s="21">
        <v>45642</v>
      </c>
      <c r="E82" s="14"/>
    </row>
    <row r="83" spans="1:5" x14ac:dyDescent="0.25">
      <c r="B83" s="17"/>
      <c r="C83" s="16"/>
    </row>
  </sheetData>
  <mergeCells count="3">
    <mergeCell ref="B2:C2"/>
    <mergeCell ref="B3:C3"/>
    <mergeCell ref="B4:C4"/>
  </mergeCells>
  <dataValidations count="1">
    <dataValidation type="list" allowBlank="1" showInputMessage="1" showErrorMessage="1" sqref="C12" xr:uid="{4FC7073B-9CE4-4C77-AB98-2735AFC794CF}">
      <formula1>$B$60:$B$83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6C3E1-8585-4427-A457-A1FE87F0C6FD}">
  <dimension ref="A1:F84"/>
  <sheetViews>
    <sheetView workbookViewId="0">
      <selection activeCell="B2" sqref="B2:C2"/>
    </sheetView>
  </sheetViews>
  <sheetFormatPr defaultRowHeight="15" x14ac:dyDescent="0.25"/>
  <cols>
    <col min="2" max="2" width="45.42578125" customWidth="1"/>
    <col min="3" max="3" width="11.7109375" customWidth="1"/>
    <col min="4" max="4" width="10.85546875" customWidth="1"/>
    <col min="9" max="9" width="10.7109375" bestFit="1" customWidth="1"/>
  </cols>
  <sheetData>
    <row r="1" spans="1:5" ht="21" x14ac:dyDescent="0.35">
      <c r="B1" s="12" t="s">
        <v>21</v>
      </c>
    </row>
    <row r="2" spans="1:5" x14ac:dyDescent="0.25">
      <c r="B2" s="28" t="s">
        <v>12</v>
      </c>
      <c r="C2" s="28"/>
    </row>
    <row r="3" spans="1:5" ht="95.25" customHeight="1" x14ac:dyDescent="0.25">
      <c r="B3" s="29" t="s">
        <v>19</v>
      </c>
      <c r="C3" s="29"/>
    </row>
    <row r="4" spans="1:5" ht="39.75" customHeight="1" x14ac:dyDescent="0.25">
      <c r="B4" s="30" t="s">
        <v>4</v>
      </c>
      <c r="C4" s="30"/>
    </row>
    <row r="6" spans="1:5" ht="18.75" customHeight="1" x14ac:dyDescent="0.25">
      <c r="B6" s="1" t="s">
        <v>18</v>
      </c>
      <c r="C6" s="2">
        <v>40</v>
      </c>
    </row>
    <row r="7" spans="1:5" ht="17.25" customHeight="1" x14ac:dyDescent="0.25">
      <c r="B7" s="31" t="s">
        <v>20</v>
      </c>
      <c r="C7" s="3">
        <f>IF(C6&gt;C59, 30500, 23000)</f>
        <v>23000</v>
      </c>
    </row>
    <row r="8" spans="1:5" ht="30" customHeight="1" x14ac:dyDescent="0.25">
      <c r="A8" s="4" t="s">
        <v>0</v>
      </c>
      <c r="B8" s="5" t="s">
        <v>13</v>
      </c>
      <c r="C8" s="19">
        <v>50</v>
      </c>
    </row>
    <row r="9" spans="1:5" ht="33.75" customHeight="1" x14ac:dyDescent="0.25">
      <c r="B9" s="5" t="s">
        <v>14</v>
      </c>
      <c r="C9" s="2"/>
    </row>
    <row r="10" spans="1:5" ht="33.75" customHeight="1" x14ac:dyDescent="0.25">
      <c r="A10" s="4" t="s">
        <v>2</v>
      </c>
      <c r="B10" s="5" t="s">
        <v>15</v>
      </c>
      <c r="C10" s="19">
        <v>50</v>
      </c>
    </row>
    <row r="11" spans="1:5" ht="21.75" customHeight="1" x14ac:dyDescent="0.25">
      <c r="B11" s="6" t="s">
        <v>1</v>
      </c>
      <c r="C11" s="3">
        <f>C7-C8-C9-C10</f>
        <v>22900</v>
      </c>
    </row>
    <row r="12" spans="1:5" ht="21.75" customHeight="1" x14ac:dyDescent="0.3">
      <c r="A12" s="7" t="s">
        <v>11</v>
      </c>
      <c r="B12" s="8" t="s">
        <v>3</v>
      </c>
      <c r="C12" s="9">
        <v>45291</v>
      </c>
    </row>
    <row r="13" spans="1:5" ht="21.75" customHeight="1" x14ac:dyDescent="0.3">
      <c r="A13" s="7"/>
      <c r="B13" s="13" t="s">
        <v>7</v>
      </c>
      <c r="C13" s="9">
        <f>VLOOKUP(C12,B60:D82,3,FALSE)</f>
        <v>45307</v>
      </c>
    </row>
    <row r="14" spans="1:5" ht="35.25" customHeight="1" thickBot="1" x14ac:dyDescent="0.3">
      <c r="B14" s="26" t="s">
        <v>16</v>
      </c>
      <c r="C14" s="10">
        <f>VLOOKUP(C12,B60:C82,2,FALSE)</f>
        <v>22</v>
      </c>
    </row>
    <row r="15" spans="1:5" ht="36" customHeight="1" thickBot="1" x14ac:dyDescent="0.3">
      <c r="B15" s="27" t="s">
        <v>17</v>
      </c>
      <c r="C15" s="11">
        <f>ROUNDUP(C11/C14,2)</f>
        <v>1040.9100000000001</v>
      </c>
      <c r="E15" t="s">
        <v>10</v>
      </c>
    </row>
    <row r="16" spans="1:5" ht="19.5" customHeight="1" x14ac:dyDescent="0.25">
      <c r="B16" s="24"/>
      <c r="C16" s="23"/>
      <c r="D16" s="22"/>
    </row>
    <row r="17" spans="2:2" x14ac:dyDescent="0.25">
      <c r="B17" s="18"/>
    </row>
    <row r="18" spans="2:2" x14ac:dyDescent="0.25">
      <c r="B18" s="18"/>
    </row>
    <row r="20" spans="2:2" x14ac:dyDescent="0.25">
      <c r="B20" s="22"/>
    </row>
    <row r="57" spans="1:6" x14ac:dyDescent="0.25">
      <c r="A57" t="s">
        <v>9</v>
      </c>
    </row>
    <row r="58" spans="1:6" x14ac:dyDescent="0.25">
      <c r="A58" s="20"/>
      <c r="B58" s="20" t="s">
        <v>5</v>
      </c>
      <c r="C58" s="20"/>
      <c r="D58" s="20"/>
      <c r="E58" s="20"/>
      <c r="F58" s="20"/>
    </row>
    <row r="59" spans="1:6" x14ac:dyDescent="0.25">
      <c r="A59" s="20"/>
      <c r="B59" s="20" t="s">
        <v>6</v>
      </c>
      <c r="C59" s="20">
        <v>49</v>
      </c>
      <c r="D59" s="20" t="s">
        <v>8</v>
      </c>
      <c r="E59" s="20"/>
      <c r="F59" s="20"/>
    </row>
    <row r="60" spans="1:6" x14ac:dyDescent="0.25">
      <c r="A60" s="20"/>
      <c r="B60" s="21">
        <v>45291</v>
      </c>
      <c r="C60" s="20">
        <v>22</v>
      </c>
      <c r="D60" s="21">
        <v>45307</v>
      </c>
      <c r="E60" s="20"/>
      <c r="F60" s="20"/>
    </row>
    <row r="61" spans="1:6" x14ac:dyDescent="0.25">
      <c r="A61" s="20"/>
      <c r="B61" s="21">
        <v>45306</v>
      </c>
      <c r="C61" s="20">
        <v>21</v>
      </c>
      <c r="D61" s="21">
        <v>45323</v>
      </c>
      <c r="E61" s="20"/>
      <c r="F61" s="20"/>
    </row>
    <row r="62" spans="1:6" x14ac:dyDescent="0.25">
      <c r="A62" s="20"/>
      <c r="B62" s="21">
        <v>45322</v>
      </c>
      <c r="C62" s="20">
        <v>20</v>
      </c>
      <c r="D62" s="21">
        <v>45338</v>
      </c>
      <c r="E62" s="20"/>
      <c r="F62" s="20"/>
    </row>
    <row r="63" spans="1:6" x14ac:dyDescent="0.25">
      <c r="A63" s="20"/>
      <c r="B63" s="21">
        <v>45337</v>
      </c>
      <c r="C63" s="20">
        <v>19</v>
      </c>
      <c r="D63" s="21">
        <v>45352</v>
      </c>
      <c r="E63" s="20"/>
      <c r="F63" s="20"/>
    </row>
    <row r="64" spans="1:6" x14ac:dyDescent="0.25">
      <c r="A64" s="20"/>
      <c r="B64" s="21">
        <v>45351</v>
      </c>
      <c r="C64" s="20">
        <v>18</v>
      </c>
      <c r="D64" s="21">
        <v>45367</v>
      </c>
      <c r="E64" s="20"/>
      <c r="F64" s="20"/>
    </row>
    <row r="65" spans="1:6" x14ac:dyDescent="0.25">
      <c r="A65" s="20"/>
      <c r="B65" s="21">
        <v>45366</v>
      </c>
      <c r="C65" s="20">
        <v>17</v>
      </c>
      <c r="D65" s="21">
        <v>45383</v>
      </c>
      <c r="E65" s="20"/>
      <c r="F65" s="20"/>
    </row>
    <row r="66" spans="1:6" x14ac:dyDescent="0.25">
      <c r="A66" s="20"/>
      <c r="B66" s="21">
        <v>45381</v>
      </c>
      <c r="C66" s="20">
        <v>16</v>
      </c>
      <c r="D66" s="21">
        <v>45398</v>
      </c>
      <c r="E66" s="20"/>
      <c r="F66" s="20"/>
    </row>
    <row r="67" spans="1:6" x14ac:dyDescent="0.25">
      <c r="A67" s="20"/>
      <c r="B67" s="21">
        <v>45397</v>
      </c>
      <c r="C67" s="20">
        <v>15</v>
      </c>
      <c r="D67" s="21">
        <v>45413</v>
      </c>
      <c r="E67" s="20"/>
      <c r="F67" s="20"/>
    </row>
    <row r="68" spans="1:6" x14ac:dyDescent="0.25">
      <c r="A68" s="20"/>
      <c r="B68" s="21">
        <v>45412</v>
      </c>
      <c r="C68" s="20">
        <v>14</v>
      </c>
      <c r="D68" s="21">
        <v>45428</v>
      </c>
      <c r="E68" s="20"/>
      <c r="F68" s="20"/>
    </row>
    <row r="69" spans="1:6" x14ac:dyDescent="0.25">
      <c r="A69" s="20"/>
      <c r="B69" s="21">
        <v>45427</v>
      </c>
      <c r="C69" s="20">
        <v>13</v>
      </c>
      <c r="D69" s="21">
        <v>45444</v>
      </c>
      <c r="E69" s="20"/>
      <c r="F69" s="20"/>
    </row>
    <row r="70" spans="1:6" x14ac:dyDescent="0.25">
      <c r="A70" s="20"/>
      <c r="B70" s="21">
        <v>45443</v>
      </c>
      <c r="C70" s="20">
        <v>12</v>
      </c>
      <c r="D70" s="21">
        <v>45459</v>
      </c>
      <c r="E70" s="20"/>
      <c r="F70" s="20"/>
    </row>
    <row r="71" spans="1:6" x14ac:dyDescent="0.25">
      <c r="A71" s="20"/>
      <c r="B71" s="21">
        <v>45458</v>
      </c>
      <c r="C71" s="20">
        <v>11</v>
      </c>
      <c r="D71" s="21">
        <v>45474</v>
      </c>
      <c r="E71" s="20"/>
      <c r="F71" s="20"/>
    </row>
    <row r="72" spans="1:6" x14ac:dyDescent="0.25">
      <c r="A72" s="20"/>
      <c r="B72" s="21">
        <v>45473</v>
      </c>
      <c r="C72" s="20">
        <v>10</v>
      </c>
      <c r="D72" s="21">
        <v>45489</v>
      </c>
      <c r="E72" s="20"/>
      <c r="F72" s="20"/>
    </row>
    <row r="73" spans="1:6" x14ac:dyDescent="0.25">
      <c r="A73" s="20"/>
      <c r="B73" s="21">
        <v>45488</v>
      </c>
      <c r="C73" s="20">
        <v>9</v>
      </c>
      <c r="D73" s="21">
        <v>45505</v>
      </c>
      <c r="E73" s="20"/>
      <c r="F73" s="20"/>
    </row>
    <row r="74" spans="1:6" x14ac:dyDescent="0.25">
      <c r="A74" s="20"/>
      <c r="B74" s="21">
        <v>45504</v>
      </c>
      <c r="C74" s="20">
        <v>8</v>
      </c>
      <c r="D74" s="21">
        <v>45520</v>
      </c>
      <c r="E74" s="20"/>
      <c r="F74" s="20"/>
    </row>
    <row r="75" spans="1:6" x14ac:dyDescent="0.25">
      <c r="A75" s="20"/>
      <c r="B75" s="21">
        <v>45519</v>
      </c>
      <c r="C75" s="20">
        <v>7</v>
      </c>
      <c r="D75" s="21">
        <v>45536</v>
      </c>
      <c r="E75" s="20"/>
      <c r="F75" s="20"/>
    </row>
    <row r="76" spans="1:6" x14ac:dyDescent="0.25">
      <c r="A76" s="20"/>
      <c r="B76" s="21">
        <v>45535</v>
      </c>
      <c r="C76" s="20">
        <v>6</v>
      </c>
      <c r="D76" s="21">
        <v>45551</v>
      </c>
      <c r="E76" s="20"/>
      <c r="F76" s="20"/>
    </row>
    <row r="77" spans="1:6" x14ac:dyDescent="0.25">
      <c r="A77" s="20"/>
      <c r="B77" s="21">
        <v>45550</v>
      </c>
      <c r="C77" s="20">
        <v>5</v>
      </c>
      <c r="D77" s="21">
        <v>45567</v>
      </c>
      <c r="E77" s="20"/>
      <c r="F77" s="20"/>
    </row>
    <row r="78" spans="1:6" x14ac:dyDescent="0.25">
      <c r="A78" s="20"/>
      <c r="B78" s="21">
        <v>45565</v>
      </c>
      <c r="C78" s="20">
        <v>4</v>
      </c>
      <c r="D78" s="21">
        <v>45581</v>
      </c>
      <c r="E78" s="20"/>
      <c r="F78" s="20"/>
    </row>
    <row r="79" spans="1:6" x14ac:dyDescent="0.25">
      <c r="A79" s="20"/>
      <c r="B79" s="21">
        <v>45580</v>
      </c>
      <c r="C79" s="20">
        <v>3</v>
      </c>
      <c r="D79" s="21">
        <v>45597</v>
      </c>
      <c r="E79" s="20"/>
      <c r="F79" s="20"/>
    </row>
    <row r="80" spans="1:6" x14ac:dyDescent="0.25">
      <c r="A80" s="20"/>
      <c r="B80" s="21">
        <v>45596</v>
      </c>
      <c r="C80" s="20">
        <v>2</v>
      </c>
      <c r="D80" s="21">
        <v>45612</v>
      </c>
      <c r="E80" s="20"/>
      <c r="F80" s="20"/>
    </row>
    <row r="81" spans="1:6" x14ac:dyDescent="0.25">
      <c r="A81" s="20"/>
      <c r="B81" s="21">
        <v>45611</v>
      </c>
      <c r="C81" s="20">
        <v>1</v>
      </c>
      <c r="D81" s="21">
        <v>45627</v>
      </c>
      <c r="E81" s="20"/>
      <c r="F81" s="20"/>
    </row>
    <row r="82" spans="1:6" x14ac:dyDescent="0.25">
      <c r="A82" s="20"/>
      <c r="B82" s="21">
        <v>45626</v>
      </c>
      <c r="C82" s="20">
        <v>0</v>
      </c>
      <c r="D82" s="21">
        <v>45642</v>
      </c>
      <c r="E82" s="20"/>
      <c r="F82" s="20"/>
    </row>
    <row r="83" spans="1:6" x14ac:dyDescent="0.25">
      <c r="A83" s="20"/>
      <c r="B83" s="20"/>
      <c r="C83" s="20"/>
      <c r="D83" s="20"/>
      <c r="E83" s="20"/>
      <c r="F83" s="20"/>
    </row>
    <row r="84" spans="1:6" x14ac:dyDescent="0.25">
      <c r="A84" s="20"/>
      <c r="B84" s="20"/>
      <c r="C84" s="20"/>
      <c r="D84" s="20"/>
      <c r="E84" s="20"/>
      <c r="F84" s="20"/>
    </row>
  </sheetData>
  <mergeCells count="3">
    <mergeCell ref="B2:C2"/>
    <mergeCell ref="B3:C3"/>
    <mergeCell ref="B4:C4"/>
  </mergeCells>
  <dataValidations count="1">
    <dataValidation type="list" allowBlank="1" showInputMessage="1" showErrorMessage="1" sqref="C12" xr:uid="{78486157-62BE-43A5-8FFD-EEB04407A466}">
      <formula1>$B$60:$B$82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RCUH SRA Maximum Allowable Calc</vt:lpstr>
      <vt:lpstr>Example</vt:lpstr>
    </vt:vector>
  </TitlesOfParts>
  <Company>University of Hawaii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Lee</dc:creator>
  <cp:lastModifiedBy>Michelle Miyata</cp:lastModifiedBy>
  <dcterms:created xsi:type="dcterms:W3CDTF">2023-11-07T23:03:59Z</dcterms:created>
  <dcterms:modified xsi:type="dcterms:W3CDTF">2023-12-01T00:06:46Z</dcterms:modified>
</cp:coreProperties>
</file>