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defaultThemeVersion="202300"/>
  <mc:AlternateContent xmlns:mc="http://schemas.openxmlformats.org/markup-compatibility/2006">
    <mc:Choice Requires="x15">
      <x15ac:absPath xmlns:x15ac="http://schemas.microsoft.com/office/spreadsheetml/2010/11/ac" url="S:\Policies &amp; Procedures\2025 REVISIONS\"/>
    </mc:Choice>
  </mc:AlternateContent>
  <xr:revisionPtr revIDLastSave="0" documentId="8_{531F5E88-9278-40D9-980D-E2E47B739A86}" xr6:coauthVersionLast="47" xr6:coauthVersionMax="47" xr10:uidLastSave="{00000000-0000-0000-0000-000000000000}"/>
  <bookViews>
    <workbookView xWindow="30612" yWindow="-108" windowWidth="30936" windowHeight="16776" xr2:uid="{E4BFF176-6925-4CFB-8FF7-82909C526DCE}"/>
  </bookViews>
  <sheets>
    <sheet name="Loss of Benefits" sheetId="8" r:id="rId1"/>
    <sheet name="New Hire Worksheet" sheetId="2" r:id="rId2"/>
    <sheet name="Mid-Year Changes" sheetId="6" r:id="rId3"/>
    <sheet name="nh" sheetId="5" r:id="rId4"/>
    <sheet name="myc" sheetId="7" r:id="rId5"/>
    <sheet name="lb" sheetId="9" r:id="rId6"/>
  </sheets>
  <definedNames>
    <definedName name="_xlnm.Print_Area" localSheetId="0">'Loss of Benefits'!$A$1:$G$23</definedName>
    <definedName name="_xlnm.Print_Area" localSheetId="2">'Mid-Year Changes'!$A$1:$H$27</definedName>
    <definedName name="_xlnm.Print_Area" localSheetId="1">'New Hire Worksheet'!$A$1:$E$25</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F21" i="8" l="1"/>
  <c r="D21" i="8"/>
  <c r="B21" i="8"/>
  <c r="D15" i="8"/>
  <c r="F10" i="8"/>
  <c r="D10" i="8"/>
  <c r="B15" i="8"/>
  <c r="B10" i="8"/>
  <c r="F25" i="6"/>
  <c r="D25" i="6"/>
  <c r="B25" i="6"/>
  <c r="B20" i="6"/>
  <c r="F20" i="6"/>
  <c r="D20" i="6"/>
  <c r="B10" i="6"/>
  <c r="F15" i="6"/>
  <c r="D15" i="6"/>
  <c r="B15" i="6"/>
  <c r="F10" i="6"/>
  <c r="D10" i="6"/>
  <c r="B10" i="2"/>
  <c r="B22" i="2" l="1"/>
  <c r="B19" i="2"/>
  <c r="B16" i="2"/>
  <c r="B13" i="2"/>
</calcChain>
</file>

<file path=xl/sharedStrings.xml><?xml version="1.0" encoding="utf-8"?>
<sst xmlns="http://schemas.openxmlformats.org/spreadsheetml/2006/main" count="791" uniqueCount="242">
  <si>
    <t>Tentative Start Date</t>
  </si>
  <si>
    <t>Effective Enrollment Date</t>
  </si>
  <si>
    <t>Deduction Pay Period</t>
  </si>
  <si>
    <t>Pay Stub</t>
  </si>
  <si>
    <t>February 1</t>
  </si>
  <si>
    <t>March 1</t>
  </si>
  <si>
    <t>April 1</t>
  </si>
  <si>
    <t>May 1</t>
  </si>
  <si>
    <t>June 1</t>
  </si>
  <si>
    <t>July 1</t>
  </si>
  <si>
    <t>August 1</t>
  </si>
  <si>
    <t>September 1</t>
  </si>
  <si>
    <t>October 1</t>
  </si>
  <si>
    <t>November 1</t>
  </si>
  <si>
    <t>December 1</t>
  </si>
  <si>
    <t>January 1</t>
  </si>
  <si>
    <t>January 16-31</t>
  </si>
  <si>
    <t>February 16-28/29</t>
  </si>
  <si>
    <t>February 7</t>
  </si>
  <si>
    <t>March 7</t>
  </si>
  <si>
    <t>February 15</t>
  </si>
  <si>
    <t>March 15</t>
  </si>
  <si>
    <t>January 20</t>
  </si>
  <si>
    <t>February 20</t>
  </si>
  <si>
    <t>March 16-31</t>
  </si>
  <si>
    <t>April 7</t>
  </si>
  <si>
    <t>April 15</t>
  </si>
  <si>
    <t>March 20</t>
  </si>
  <si>
    <t>April 16-30</t>
  </si>
  <si>
    <t>May 7</t>
  </si>
  <si>
    <t>May 15</t>
  </si>
  <si>
    <t>April 20</t>
  </si>
  <si>
    <t>May 16-31</t>
  </si>
  <si>
    <t>June 7</t>
  </si>
  <si>
    <t>June 15</t>
  </si>
  <si>
    <t>May 20</t>
  </si>
  <si>
    <t>June 16-30</t>
  </si>
  <si>
    <t>July 7</t>
  </si>
  <si>
    <t>July 15</t>
  </si>
  <si>
    <t>June 20</t>
  </si>
  <si>
    <t>July 16-31</t>
  </si>
  <si>
    <t>July 20</t>
  </si>
  <si>
    <t>August 16-31</t>
  </si>
  <si>
    <t>August 7</t>
  </si>
  <si>
    <t>August 15</t>
  </si>
  <si>
    <t>September 7</t>
  </si>
  <si>
    <t>September 15</t>
  </si>
  <si>
    <t>August 20</t>
  </si>
  <si>
    <t>September 16-30</t>
  </si>
  <si>
    <t>October 7</t>
  </si>
  <si>
    <t>October 15</t>
  </si>
  <si>
    <t>September 20</t>
  </si>
  <si>
    <t>October 16-31</t>
  </si>
  <si>
    <t>November 7</t>
  </si>
  <si>
    <t>November 15</t>
  </si>
  <si>
    <t>October 20</t>
  </si>
  <si>
    <t>November 16-30</t>
  </si>
  <si>
    <t>December 7</t>
  </si>
  <si>
    <t>December 15</t>
  </si>
  <si>
    <t>November 20</t>
  </si>
  <si>
    <t>December 16-31</t>
  </si>
  <si>
    <t>January 7</t>
  </si>
  <si>
    <t>January 15</t>
  </si>
  <si>
    <t>December 20</t>
  </si>
  <si>
    <t>Deadline for Changes</t>
  </si>
  <si>
    <t>January 1-20</t>
  </si>
  <si>
    <t>February 1-20</t>
  </si>
  <si>
    <t>January 21-31</t>
  </si>
  <si>
    <t>February 21-29</t>
  </si>
  <si>
    <t>March 1-20</t>
  </si>
  <si>
    <t>March 21-31</t>
  </si>
  <si>
    <t>April 1-20</t>
  </si>
  <si>
    <t>April 21-30</t>
  </si>
  <si>
    <t>May 1-20</t>
  </si>
  <si>
    <t>May 21-31</t>
  </si>
  <si>
    <t>June 1-20</t>
  </si>
  <si>
    <t>June 21-30</t>
  </si>
  <si>
    <t>July 1-20</t>
  </si>
  <si>
    <t>July 21-31</t>
  </si>
  <si>
    <t>August 1-20</t>
  </si>
  <si>
    <t>August 21-31</t>
  </si>
  <si>
    <t>September 1-20</t>
  </si>
  <si>
    <t>September 21-30</t>
  </si>
  <si>
    <t>October 1-20</t>
  </si>
  <si>
    <t>October 21-31</t>
  </si>
  <si>
    <t>November 1-20</t>
  </si>
  <si>
    <t>November 21-30</t>
  </si>
  <si>
    <t>December 1-20</t>
  </si>
  <si>
    <t>December 21-31</t>
  </si>
  <si>
    <t>ID Cards</t>
  </si>
  <si>
    <t>Effective Date of Change</t>
  </si>
  <si>
    <t>Med/Den: Deduction Pay Period</t>
  </si>
  <si>
    <t>Med/Den: Deduction on Pay Stub</t>
  </si>
  <si>
    <t xml:space="preserve">Med/Den: Deadline for Request </t>
  </si>
  <si>
    <t>Pre-Tax Parking: Deadline for Request</t>
  </si>
  <si>
    <t>Pre-Tax Parking: Deduction Pay Period</t>
  </si>
  <si>
    <t>Pre-Tax Parking: Deduction on Pay Stub</t>
  </si>
  <si>
    <t>Pre-Tax Transit: Deadline for Request</t>
  </si>
  <si>
    <t>Pre-Tax Transit: Deduction Pay Period</t>
  </si>
  <si>
    <t>Pre-Tax Transit: Deduction on Pay Stub</t>
  </si>
  <si>
    <t>SRA: Deadline for Request</t>
  </si>
  <si>
    <t>SRA: Deduction Pay Period</t>
  </si>
  <si>
    <t>SRA: Deduction on Pay Stub</t>
  </si>
  <si>
    <t>January 16</t>
  </si>
  <si>
    <t>February 16</t>
  </si>
  <si>
    <t>March 16</t>
  </si>
  <si>
    <t>April 16</t>
  </si>
  <si>
    <t>May 16</t>
  </si>
  <si>
    <t>June 16</t>
  </si>
  <si>
    <t>July 16</t>
  </si>
  <si>
    <t>August 16</t>
  </si>
  <si>
    <t>September 16</t>
  </si>
  <si>
    <t>October 16</t>
  </si>
  <si>
    <t>November 16</t>
  </si>
  <si>
    <t>December 16</t>
  </si>
  <si>
    <t>Not a valid date</t>
  </si>
  <si>
    <t>N/A</t>
  </si>
  <si>
    <t>January 1-15</t>
  </si>
  <si>
    <t>February 1-15</t>
  </si>
  <si>
    <t>March 1-15</t>
  </si>
  <si>
    <t>April 1-15</t>
  </si>
  <si>
    <t>May 1-15</t>
  </si>
  <si>
    <t>June 1-15</t>
  </si>
  <si>
    <t>July 1-15</t>
  </si>
  <si>
    <t>August 1-15</t>
  </si>
  <si>
    <t>September 1-15</t>
  </si>
  <si>
    <t>October 1-15</t>
  </si>
  <si>
    <t>November 1-15</t>
  </si>
  <si>
    <t>December 1-15</t>
  </si>
  <si>
    <t>February 22</t>
  </si>
  <si>
    <t>April 22</t>
  </si>
  <si>
    <t>May 22</t>
  </si>
  <si>
    <t>June 22</t>
  </si>
  <si>
    <t>July 22</t>
  </si>
  <si>
    <t>August 22</t>
  </si>
  <si>
    <t>October 22</t>
  </si>
  <si>
    <t>November 22</t>
  </si>
  <si>
    <t>January 22</t>
  </si>
  <si>
    <t>March 22</t>
  </si>
  <si>
    <t>September 22</t>
  </si>
  <si>
    <t>December 22</t>
  </si>
  <si>
    <t>January 10</t>
  </si>
  <si>
    <t>February 10</t>
  </si>
  <si>
    <t>March 10</t>
  </si>
  <si>
    <t>April 10</t>
  </si>
  <si>
    <t>May 10</t>
  </si>
  <si>
    <t>June 10</t>
  </si>
  <si>
    <t>July 10</t>
  </si>
  <si>
    <t>August 10</t>
  </si>
  <si>
    <t>September 10</t>
  </si>
  <si>
    <t>October 10</t>
  </si>
  <si>
    <t>November 10</t>
  </si>
  <si>
    <t>December 10</t>
  </si>
  <si>
    <t>December 25</t>
  </si>
  <si>
    <t>January 25</t>
  </si>
  <si>
    <t>February 25</t>
  </si>
  <si>
    <t>March 25</t>
  </si>
  <si>
    <t>April 25</t>
  </si>
  <si>
    <t>May 25</t>
  </si>
  <si>
    <t>June 25</t>
  </si>
  <si>
    <t>July 25</t>
  </si>
  <si>
    <t>August 25</t>
  </si>
  <si>
    <t>September 25</t>
  </si>
  <si>
    <t>October 25</t>
  </si>
  <si>
    <t>November 25</t>
  </si>
  <si>
    <t>Upon Hire
Qualifying Life Event
Annual Open Enrollment</t>
  </si>
  <si>
    <t>-</t>
  </si>
  <si>
    <t>Change/Enrollment/Cancel Limitations</t>
  </si>
  <si>
    <t>Deadline for Request</t>
  </si>
  <si>
    <t>Deduction Reflected on Pay Stub</t>
  </si>
  <si>
    <t>Tentative Change/Enrollment Date: Select the Effective Date of Your Benefit</t>
  </si>
  <si>
    <t>None - May Request At Any Time</t>
  </si>
  <si>
    <t>RCUH Guide to Health and Welfare Benefits</t>
  </si>
  <si>
    <t>Pre-Tax Transit (Bus Pass)</t>
  </si>
  <si>
    <t>Pre-Tax Parking</t>
  </si>
  <si>
    <t>Medical and Dental Insurance</t>
  </si>
  <si>
    <t>Change/enrollment must be on the first of the month</t>
  </si>
  <si>
    <t>Supplemental Retirement Annuity (403b Employee Contribution)</t>
  </si>
  <si>
    <r>
      <rPr>
        <b/>
        <sz val="14"/>
        <color theme="1"/>
        <rFont val="Franklin Gothic Book"/>
        <family val="2"/>
      </rPr>
      <t xml:space="preserve">Questions? 
Contact RCUH HR Employee Benefits Section
</t>
    </r>
    <r>
      <rPr>
        <b/>
        <sz val="11"/>
        <color theme="1"/>
        <rFont val="Franklin Gothic Book"/>
        <family val="2"/>
      </rPr>
      <t xml:space="preserve">        </t>
    </r>
    <r>
      <rPr>
        <b/>
        <sz val="12"/>
        <color theme="1"/>
        <rFont val="Franklin Gothic Book"/>
        <family val="2"/>
      </rPr>
      <t xml:space="preserve"> </t>
    </r>
    <r>
      <rPr>
        <sz val="12"/>
        <color theme="1"/>
        <rFont val="Franklin Gothic Book"/>
        <family val="2"/>
      </rPr>
      <t>Email:</t>
    </r>
    <r>
      <rPr>
        <b/>
        <sz val="12"/>
        <color theme="1"/>
        <rFont val="Franklin Gothic Book"/>
        <family val="2"/>
      </rPr>
      <t xml:space="preserve"> </t>
    </r>
    <r>
      <rPr>
        <sz val="12"/>
        <color theme="1"/>
        <rFont val="Franklin Gothic Book"/>
        <family val="2"/>
      </rPr>
      <t>rcuh_benefits@rcuh.com
         Phone: (808) 956-6979 or (808) 956-2326
For a complete table of deadlines, refer to the RCUH Guide to Benefits Below (Appendix - RCUH Employee Benefits Deadline Schedule)</t>
    </r>
  </si>
  <si>
    <t>This worksheet was designed to assist active employees with timing and deadlines for voluntary benefit changes with RCUH. 
Change requests may be submitted via RCUH Employee Self Service eUpload Feature. RCUH reserves the right to determine the Actual Effective Date of Change, dependent upon receipt of complete documentation.</t>
  </si>
  <si>
    <t xml:space="preserve">Instructions: Select your requested start date and the rest of the worksheet will auto-populate with the deadline to submit the change request and other important dates. If the Deadline for Request results in a date in the past, you must choose a future Effective Date of Change. If the Deadline for Requests results in "Not a valid date", you must choose the first of the next month. </t>
  </si>
  <si>
    <t>Tentative Start Date: Select the Date Range of Your Tentative Start Date</t>
  </si>
  <si>
    <t>Instructions: Select your tentative start date within the date range, and the rest of the worksheet will auto-populate with important dates and deadlines. For example, if your tentative start date is March 8th, select the date range of "March 1-20".</t>
  </si>
  <si>
    <t>What Happens on This Date?</t>
  </si>
  <si>
    <t>This date will be the start date of your medical (including vision &amp; drug) and/or dental insurance.</t>
  </si>
  <si>
    <t>What Happens on These Dates?</t>
  </si>
  <si>
    <r>
      <t xml:space="preserve">Health insurance premiums are collected from employee pay during the 16th- end of month for the </t>
    </r>
    <r>
      <rPr>
        <i/>
        <sz val="12"/>
        <rFont val="Franklin Gothic Book"/>
        <family val="2"/>
      </rPr>
      <t xml:space="preserve">following </t>
    </r>
    <r>
      <rPr>
        <sz val="12"/>
        <rFont val="Franklin Gothic Book"/>
        <family val="2"/>
      </rPr>
      <t>month's coverage. For example, April premiums are collected during the March 16-31 pay period.</t>
    </r>
  </si>
  <si>
    <t>First Deduction Pay Period</t>
  </si>
  <si>
    <t>The total amount of your health insurance premium will be reflected on this pay stub. Pay stubs are available in Employee Self-Service (ESS) on every Pay Day.</t>
  </si>
  <si>
    <t>Insurance cards are mailed by the respective insurance carrier(s) to your mailing address listed in ESS. If you do not receive your card(s) by this date, please refer to the RCUH Guide to Health and Welfare Benefits (link below).</t>
  </si>
  <si>
    <t>Important Dates &amp; Deadlines: Medical and Dental Insurance</t>
  </si>
  <si>
    <t>Receive Your Cards By</t>
  </si>
  <si>
    <t>Deadline for New Hire Health Insurance Change Requests</t>
  </si>
  <si>
    <t>This is the final date that you can request a change to your health insurance coverage elections. If you miss this deadline, changes can only be made during the Annual Open Enrollment period, or upon experiencing a Qualifying Life Event. Please refer to the RCUH Guide to Health and Welfare Benefits (link below) for more information.</t>
  </si>
  <si>
    <t>Effective Date</t>
  </si>
  <si>
    <t>June 1-30</t>
  </si>
  <si>
    <t>Med/Den End Date</t>
  </si>
  <si>
    <t>3L End Date</t>
  </si>
  <si>
    <t>January 31</t>
  </si>
  <si>
    <t>February 28/29</t>
  </si>
  <si>
    <t>April 30</t>
  </si>
  <si>
    <t>March 31</t>
  </si>
  <si>
    <t>May 31</t>
  </si>
  <si>
    <t>June 30</t>
  </si>
  <si>
    <t>July 31</t>
  </si>
  <si>
    <t>August 31</t>
  </si>
  <si>
    <t>September 30</t>
  </si>
  <si>
    <t>October 31</t>
  </si>
  <si>
    <t>November 30</t>
  </si>
  <si>
    <t>December 31</t>
  </si>
  <si>
    <t>Vacation Payout (if Eligible) no later than</t>
  </si>
  <si>
    <t>COBRA Effective Date</t>
  </si>
  <si>
    <t>Group Life, Long Term Disability, Long Term Care Insurances</t>
  </si>
  <si>
    <t>Vacation Payout (no later than)</t>
  </si>
  <si>
    <t>LTC Deadline</t>
  </si>
  <si>
    <t>March 30</t>
  </si>
  <si>
    <t>May 30</t>
  </si>
  <si>
    <t>July 30</t>
  </si>
  <si>
    <t>August 30</t>
  </si>
  <si>
    <t>October 30</t>
  </si>
  <si>
    <t>December 30</t>
  </si>
  <si>
    <t>January 30</t>
  </si>
  <si>
    <t>Last Pay Day as Active Employee</t>
  </si>
  <si>
    <t>Last Pay Period as Active Employee</t>
  </si>
  <si>
    <t>Last Deduction Reflected on Pay Stub</t>
  </si>
  <si>
    <t>Last Med/Den Deduction</t>
  </si>
  <si>
    <t>Insurance End Date</t>
  </si>
  <si>
    <t>Last Pay Period as an Active RCUH Employee</t>
  </si>
  <si>
    <t>Last Pay Stub as an Active RCUH Employee</t>
  </si>
  <si>
    <t>Terminated Employees Only: Last Pay Stub and Vacation Payout (if eligible)</t>
  </si>
  <si>
    <t>RCUH Employee Benefit: Mid-Year Enrollment/Change Worksheet</t>
  </si>
  <si>
    <t>RCUH New Hire: Health Insurance Worksheet</t>
  </si>
  <si>
    <t>Select the Effective Date of Action: Termination, Leave of Absence without Pay, FTE reduction</t>
  </si>
  <si>
    <t>Medical/Dental Insurance End Date as Active RCUH Employee</t>
  </si>
  <si>
    <t>Instructions: Select the time range of the loss of benefit employment action and the  worksheet will auto-populate with important dates related to your loss of benefit eligibility</t>
  </si>
  <si>
    <t>This worksheet was designed to assist employees with navigating their loss of eligiblity of benefits with RCUH. Employees may lose benefit eligibility with RCUH due to: termination of employment, periods of unpaid leave, employment changes (such as reduction in FTE), or failure to submit an eTimesheet resulting in reduced or no pay for an entire pay period.  RCUH reserves the right to determine the Actual Effective Date of Change, dependent upon receipt of loss of benefits notice and availability of pay to collect deductions.  If reason for leave without pay is due to a protected leave status (e.g., Family &amp; Medical Leave, Hawai`i Family Leave, Military Leave, Workers' Compensation, etc,) and you wish to continue your health insurance enrollment, please contact RCUH Employee Benefits section for continuation options.</t>
  </si>
  <si>
    <t>Deadline to Convert Long Term Care Insurance or Group Life Insurance</t>
  </si>
  <si>
    <t>Long Term Disability: No continuation options
Life Insurance: Conversion and Portability  Options available, rates may be subject to medical questionnaire and age
Long Term Care Insurance: Continuation options available at current rate</t>
  </si>
  <si>
    <t xml:space="preserve">COBRA notification is triggered by RCUH processing or notification of the employment action resulting in involuntary loss of coverage. </t>
  </si>
  <si>
    <t xml:space="preserve">
Vacation Payouts are automatically paid out to terminated regular status employees based on vacation balance upon termination at the last rate of pay.  Manual actions such as a late eTimesheet, eTimesheet corrections, or special handling termination may result in delayed processing of Vacation Payouts. </t>
  </si>
  <si>
    <t>General Information: RCUH Termination of Employment</t>
  </si>
  <si>
    <t xml:space="preserve"> Loss of RCUH Benefits Eligibility Worksheet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</si>
</sst>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9" x14ac:knownFonts="1">
    <font>
      <sz val="11"/>
      <color theme="1"/>
      <name val="Aptos Narrow"/>
      <family val="2"/>
      <scheme val="minor"/>
    </font>
    <font>
      <sz val="11"/>
      <name val="Aptos Narrow"/>
      <family val="2"/>
      <scheme val="minor"/>
    </font>
    <font>
      <b/>
      <sz val="22"/>
      <color rgb="FF0070C0"/>
      <name val="Franklin Gothic Book"/>
      <family val="2"/>
    </font>
    <font>
      <sz val="11"/>
      <color theme="1"/>
      <name val="Franklin Gothic Book"/>
      <family val="2"/>
    </font>
    <font>
      <b/>
      <sz val="12"/>
      <name val="Franklin Gothic Book"/>
      <family val="2"/>
    </font>
    <font>
      <sz val="11"/>
      <name val="Franklin Gothic Book"/>
      <family val="2"/>
    </font>
    <font>
      <b/>
      <sz val="14"/>
      <name val="Franklin Gothic Book"/>
      <family val="2"/>
    </font>
    <font>
      <b/>
      <sz val="12"/>
      <color rgb="FF0070C0"/>
      <name val="Franklin Gothic Book"/>
      <family val="2"/>
    </font>
    <font>
      <b/>
      <sz val="11"/>
      <color theme="1"/>
      <name val="Franklin Gothic Book"/>
      <family val="2"/>
    </font>
    <font>
      <sz val="12"/>
      <name val="Franklin Gothic Book"/>
      <family val="2"/>
    </font>
    <font>
      <sz val="14"/>
      <name val="Franklin Gothic Book"/>
      <family val="2"/>
    </font>
    <font>
      <sz val="12"/>
      <color theme="1"/>
      <name val="Franklin Gothic Book"/>
      <family val="2"/>
    </font>
    <font>
      <b/>
      <sz val="12"/>
      <color theme="1"/>
      <name val="Franklin Gothic Book"/>
      <family val="2"/>
    </font>
    <font>
      <b/>
      <sz val="14"/>
      <color theme="1"/>
      <name val="Franklin Gothic Book"/>
      <family val="2"/>
    </font>
    <font>
      <u/>
      <sz val="11"/>
      <color theme="10"/>
      <name val="Aptos Narrow"/>
      <family val="2"/>
      <scheme val="minor"/>
    </font>
    <font>
      <u/>
      <sz val="12"/>
      <color theme="10"/>
      <name val="Franklin Gothic Book"/>
      <family val="2"/>
    </font>
    <font>
      <i/>
      <sz val="12"/>
      <name val="Franklin Gothic Book"/>
      <family val="2"/>
    </font>
    <font>
      <b/>
      <sz val="12"/>
      <color rgb="FFC00000"/>
      <name val="Franklin Gothic Book"/>
      <family val="2"/>
    </font>
    <font>
      <u/>
      <sz val="12"/>
      <color rgb="FF0070C0"/>
      <name val="Franklin Gothic Book"/>
      <family val="2"/>
    </font>
  </fonts>
  <fills count="5">
    <fill>
      <patternFill patternType="none"/>
    </fill>
    <fill>
      <patternFill patternType="gray125"/>
    </fill>
    <fill>
      <patternFill patternType="solid">
        <fgColor rgb="FFFFFF00"/>
        <bgColor indexed="64"/>
      </patternFill>
    </fill>
    <fill>
      <patternFill patternType="solid">
        <fgColor theme="3" tint="0.89999084444715716"/>
        <bgColor indexed="64"/>
      </patternFill>
    </fill>
    <fill>
      <patternFill patternType="solid">
        <fgColor theme="2"/>
        <bgColor indexed="64"/>
      </patternFill>
    </fill>
  </fills>
  <borders count="15">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s>
  <cellStyleXfs count="2">
    <xf numFmtId="0" fontId="0" fillId="0" borderId="0"/>
    <xf numFmtId="0" fontId="14" fillId="0" borderId="0" applyNumberFormat="0" applyFill="0" applyBorder="0" applyAlignment="0" applyProtection="0"/>
  </cellStyleXfs>
  <cellXfs count="87">
    <xf numFmtId="0" fontId="0" fillId="0" borderId="0" xfId="0"/>
    <xf numFmtId="49" fontId="0" fillId="0" borderId="0" xfId="0" applyNumberFormat="1"/>
    <xf numFmtId="0" fontId="1" fillId="0" borderId="0" xfId="0" applyFont="1"/>
    <xf numFmtId="49" fontId="0" fillId="0" borderId="0" xfId="0" applyNumberFormat="1" applyAlignment="1">
      <alignment wrapText="1"/>
    </xf>
    <xf numFmtId="0" fontId="3" fillId="0" borderId="0" xfId="0" applyFont="1"/>
    <xf numFmtId="0" fontId="5" fillId="0" borderId="0" xfId="0" applyFont="1"/>
    <xf numFmtId="0" fontId="9" fillId="0" borderId="0" xfId="0" applyFont="1"/>
    <xf numFmtId="0" fontId="10" fillId="0" borderId="0" xfId="0" applyFont="1"/>
    <xf numFmtId="0" fontId="3" fillId="0" borderId="0" xfId="0" applyFont="1" applyProtection="1">
      <protection locked="0"/>
    </xf>
    <xf numFmtId="0" fontId="10" fillId="0" borderId="0" xfId="0" applyFont="1" applyAlignment="1">
      <alignment vertical="center"/>
    </xf>
    <xf numFmtId="0" fontId="5" fillId="0" borderId="6" xfId="0" applyFont="1" applyBorder="1"/>
    <xf numFmtId="0" fontId="5" fillId="0" borderId="7" xfId="0" applyFont="1" applyBorder="1"/>
    <xf numFmtId="0" fontId="4" fillId="0" borderId="6" xfId="0" applyFont="1" applyBorder="1"/>
    <xf numFmtId="0" fontId="9" fillId="0" borderId="0" xfId="0" applyFont="1" applyAlignment="1">
      <alignment horizontal="center" vertical="center"/>
    </xf>
    <xf numFmtId="0" fontId="9" fillId="4" borderId="2" xfId="0" applyFont="1" applyFill="1" applyBorder="1" applyAlignment="1">
      <alignment horizontal="center" vertical="center"/>
    </xf>
    <xf numFmtId="0" fontId="9" fillId="4" borderId="14" xfId="0" applyFont="1" applyFill="1" applyBorder="1" applyAlignment="1">
      <alignment horizontal="center" vertical="center" wrapText="1"/>
    </xf>
    <xf numFmtId="0" fontId="9" fillId="4" borderId="14" xfId="0" applyFont="1" applyFill="1" applyBorder="1" applyAlignment="1">
      <alignment horizontal="center" vertical="center"/>
    </xf>
    <xf numFmtId="0" fontId="0" fillId="0" borderId="0" xfId="0" applyAlignment="1">
      <alignment vertical="center" wrapText="1"/>
    </xf>
    <xf numFmtId="0" fontId="3" fillId="0" borderId="0" xfId="0" applyFont="1" applyAlignment="1">
      <alignment vertical="center" wrapText="1"/>
    </xf>
    <xf numFmtId="0" fontId="4" fillId="0" borderId="7" xfId="0" applyFont="1" applyBorder="1"/>
    <xf numFmtId="0" fontId="9" fillId="4" borderId="2" xfId="0" applyFont="1" applyFill="1" applyBorder="1" applyAlignment="1">
      <alignment horizontal="center" vertical="center" wrapText="1"/>
    </xf>
    <xf numFmtId="16" fontId="6" fillId="2" borderId="2" xfId="0" applyNumberFormat="1" applyFont="1" applyFill="1" applyBorder="1" applyAlignment="1" applyProtection="1">
      <alignment horizontal="center" vertical="center"/>
      <protection locked="0"/>
    </xf>
    <xf numFmtId="0" fontId="7" fillId="0" borderId="13" xfId="0" applyFont="1" applyBorder="1" applyAlignment="1">
      <alignment horizontal="center" vertical="center"/>
    </xf>
    <xf numFmtId="0" fontId="9" fillId="0" borderId="13" xfId="0" applyFont="1" applyBorder="1" applyAlignment="1">
      <alignment horizontal="center" vertical="center" wrapText="1"/>
    </xf>
    <xf numFmtId="0" fontId="9" fillId="0" borderId="13" xfId="0" applyFont="1" applyBorder="1" applyAlignment="1">
      <alignment horizontal="center" vertical="center"/>
    </xf>
    <xf numFmtId="0" fontId="9" fillId="0" borderId="6" xfId="0" applyFont="1" applyBorder="1" applyAlignment="1">
      <alignment vertical="center" wrapText="1"/>
    </xf>
    <xf numFmtId="0" fontId="9" fillId="0" borderId="7" xfId="0" applyFont="1" applyBorder="1" applyAlignment="1">
      <alignment vertical="center" wrapText="1"/>
    </xf>
    <xf numFmtId="0" fontId="9" fillId="0" borderId="0" xfId="0" applyFont="1" applyAlignment="1">
      <alignment horizontal="center" vertical="center" wrapText="1"/>
    </xf>
    <xf numFmtId="0" fontId="1" fillId="0" borderId="7" xfId="0" applyFont="1" applyBorder="1"/>
    <xf numFmtId="0" fontId="7" fillId="0" borderId="2" xfId="0" applyFont="1" applyBorder="1" applyAlignment="1">
      <alignment horizontal="center" vertical="center"/>
    </xf>
    <xf numFmtId="0" fontId="9" fillId="0" borderId="2" xfId="0" applyFont="1" applyBorder="1" applyAlignment="1">
      <alignment horizontal="center" vertical="center" wrapText="1"/>
    </xf>
    <xf numFmtId="0" fontId="17" fillId="0" borderId="2" xfId="0" applyFont="1" applyBorder="1" applyAlignment="1">
      <alignment horizontal="center" vertical="center"/>
    </xf>
    <xf numFmtId="0" fontId="5" fillId="0" borderId="0" xfId="0" applyFont="1" applyAlignment="1">
      <alignment wrapText="1"/>
    </xf>
    <xf numFmtId="0" fontId="7" fillId="0" borderId="0" xfId="0" applyFont="1" applyAlignment="1">
      <alignment horizontal="center" vertical="center"/>
    </xf>
    <xf numFmtId="0" fontId="5" fillId="0" borderId="6" xfId="0" applyFont="1" applyBorder="1" applyAlignment="1">
      <alignment wrapText="1"/>
    </xf>
    <xf numFmtId="0" fontId="7" fillId="0" borderId="13" xfId="0" applyFont="1" applyBorder="1" applyAlignment="1">
      <alignment horizontal="center" vertical="center" wrapText="1"/>
    </xf>
    <xf numFmtId="0" fontId="9" fillId="0" borderId="0" xfId="0" applyFont="1" applyAlignment="1">
      <alignment wrapText="1"/>
    </xf>
    <xf numFmtId="0" fontId="5" fillId="0" borderId="7" xfId="0" applyFont="1" applyBorder="1" applyAlignment="1">
      <alignment wrapText="1"/>
    </xf>
    <xf numFmtId="0" fontId="15" fillId="3" borderId="10" xfId="1" applyFont="1" applyFill="1" applyBorder="1" applyAlignment="1">
      <alignment horizontal="center" vertical="center"/>
    </xf>
    <xf numFmtId="0" fontId="15" fillId="3" borderId="11" xfId="1" applyFont="1" applyFill="1" applyBorder="1" applyAlignment="1">
      <alignment horizontal="center" vertical="center"/>
    </xf>
    <xf numFmtId="0" fontId="15" fillId="3" borderId="12" xfId="1" applyFont="1" applyFill="1" applyBorder="1" applyAlignment="1">
      <alignment horizontal="center" vertical="center"/>
    </xf>
    <xf numFmtId="0" fontId="6" fillId="0" borderId="6" xfId="0" applyFont="1" applyBorder="1" applyAlignment="1">
      <alignment horizontal="center" vertical="center"/>
    </xf>
    <xf numFmtId="0" fontId="6" fillId="0" borderId="0" xfId="0" applyFont="1" applyAlignment="1">
      <alignment horizontal="center" vertical="center"/>
    </xf>
    <xf numFmtId="0" fontId="6" fillId="0" borderId="7" xfId="0" applyFont="1" applyBorder="1" applyAlignment="1">
      <alignment horizontal="center" vertical="center"/>
    </xf>
    <xf numFmtId="0" fontId="6" fillId="3" borderId="10" xfId="0" applyFont="1" applyFill="1" applyBorder="1" applyAlignment="1">
      <alignment horizontal="center"/>
    </xf>
    <xf numFmtId="0" fontId="6" fillId="3" borderId="11" xfId="0" applyFont="1" applyFill="1" applyBorder="1" applyAlignment="1">
      <alignment horizontal="center"/>
    </xf>
    <xf numFmtId="0" fontId="6" fillId="3" borderId="12" xfId="0" applyFont="1" applyFill="1" applyBorder="1" applyAlignment="1">
      <alignment horizontal="center"/>
    </xf>
    <xf numFmtId="0" fontId="6" fillId="0" borderId="3" xfId="0" applyFont="1" applyBorder="1" applyAlignment="1">
      <alignment horizontal="center" vertical="center"/>
    </xf>
    <xf numFmtId="0" fontId="6" fillId="0" borderId="4" xfId="0" applyFont="1" applyBorder="1" applyAlignment="1">
      <alignment horizontal="center" vertical="center"/>
    </xf>
    <xf numFmtId="0" fontId="6" fillId="0" borderId="5" xfId="0" applyFont="1" applyBorder="1" applyAlignment="1">
      <alignment horizontal="center" vertical="center"/>
    </xf>
    <xf numFmtId="0" fontId="2" fillId="3" borderId="10" xfId="0" applyFont="1" applyFill="1" applyBorder="1" applyAlignment="1">
      <alignment horizontal="center" vertical="center" wrapText="1"/>
    </xf>
    <xf numFmtId="0" fontId="2" fillId="3" borderId="11" xfId="0" applyFont="1" applyFill="1" applyBorder="1" applyAlignment="1">
      <alignment horizontal="center" vertical="center" wrapText="1"/>
    </xf>
    <xf numFmtId="0" fontId="2" fillId="3" borderId="12" xfId="0" applyFont="1" applyFill="1" applyBorder="1" applyAlignment="1">
      <alignment horizontal="center" vertical="center" wrapText="1"/>
    </xf>
    <xf numFmtId="0" fontId="11" fillId="0" borderId="6" xfId="0" applyFont="1" applyBorder="1" applyAlignment="1">
      <alignment horizontal="center" vertical="center" wrapText="1"/>
    </xf>
    <xf numFmtId="0" fontId="11" fillId="0" borderId="0" xfId="0" applyFont="1" applyAlignment="1">
      <alignment horizontal="center" vertical="center" wrapText="1"/>
    </xf>
    <xf numFmtId="0" fontId="11" fillId="0" borderId="7" xfId="0" applyFont="1" applyBorder="1" applyAlignment="1">
      <alignment horizontal="center" vertical="center" wrapText="1"/>
    </xf>
    <xf numFmtId="0" fontId="6" fillId="3" borderId="10" xfId="0" applyFont="1" applyFill="1" applyBorder="1" applyAlignment="1">
      <alignment horizontal="center" vertical="center"/>
    </xf>
    <xf numFmtId="0" fontId="6" fillId="3" borderId="11" xfId="0" applyFont="1" applyFill="1" applyBorder="1" applyAlignment="1">
      <alignment horizontal="center" vertical="center"/>
    </xf>
    <xf numFmtId="0" fontId="6" fillId="3" borderId="12" xfId="0" applyFont="1" applyFill="1" applyBorder="1" applyAlignment="1">
      <alignment horizontal="center" vertical="center"/>
    </xf>
    <xf numFmtId="0" fontId="3" fillId="3" borderId="3" xfId="0" applyFont="1" applyFill="1" applyBorder="1" applyAlignment="1">
      <alignment horizontal="center" vertical="center" wrapText="1"/>
    </xf>
    <xf numFmtId="0" fontId="3" fillId="3" borderId="4" xfId="0" applyFont="1" applyFill="1" applyBorder="1" applyAlignment="1">
      <alignment horizontal="center" vertical="center" wrapText="1"/>
    </xf>
    <xf numFmtId="0" fontId="3" fillId="3" borderId="5" xfId="0" applyFont="1" applyFill="1" applyBorder="1" applyAlignment="1">
      <alignment horizontal="center" vertical="center" wrapText="1"/>
    </xf>
    <xf numFmtId="0" fontId="5" fillId="0" borderId="8" xfId="0" applyFont="1" applyBorder="1" applyAlignment="1">
      <alignment horizontal="center"/>
    </xf>
    <xf numFmtId="0" fontId="5" fillId="0" borderId="1" xfId="0" applyFont="1" applyBorder="1" applyAlignment="1">
      <alignment horizontal="center"/>
    </xf>
    <xf numFmtId="0" fontId="5" fillId="0" borderId="9" xfId="0" applyFont="1" applyBorder="1" applyAlignment="1">
      <alignment horizontal="center"/>
    </xf>
    <xf numFmtId="0" fontId="9" fillId="0" borderId="0" xfId="0" applyFont="1" applyAlignment="1">
      <alignment horizontal="center" vertical="center" wrapText="1"/>
    </xf>
    <xf numFmtId="0" fontId="5" fillId="0" borderId="3" xfId="0" applyFont="1" applyBorder="1" applyAlignment="1">
      <alignment horizontal="center"/>
    </xf>
    <xf numFmtId="0" fontId="5" fillId="0" borderId="4" xfId="0" applyFont="1" applyBorder="1" applyAlignment="1">
      <alignment horizontal="center"/>
    </xf>
    <xf numFmtId="0" fontId="5" fillId="0" borderId="5" xfId="0" applyFont="1" applyBorder="1" applyAlignment="1">
      <alignment horizontal="center"/>
    </xf>
    <xf numFmtId="0" fontId="11" fillId="0" borderId="10" xfId="0" applyFont="1" applyBorder="1" applyAlignment="1">
      <alignment horizontal="center" vertical="center" wrapText="1"/>
    </xf>
    <xf numFmtId="0" fontId="11" fillId="0" borderId="11" xfId="0" applyFont="1" applyBorder="1" applyAlignment="1">
      <alignment horizontal="center" vertical="center" wrapText="1"/>
    </xf>
    <xf numFmtId="0" fontId="11" fillId="0" borderId="12" xfId="0" applyFont="1" applyBorder="1" applyAlignment="1">
      <alignment horizontal="center" vertical="center" wrapText="1"/>
    </xf>
    <xf numFmtId="0" fontId="5" fillId="0" borderId="3" xfId="0" applyFont="1" applyBorder="1" applyAlignment="1">
      <alignment horizontal="center" wrapText="1"/>
    </xf>
    <xf numFmtId="0" fontId="5" fillId="0" borderId="4" xfId="0" applyFont="1" applyBorder="1" applyAlignment="1">
      <alignment horizontal="center" wrapText="1"/>
    </xf>
    <xf numFmtId="0" fontId="5" fillId="0" borderId="5" xfId="0" applyFont="1" applyBorder="1" applyAlignment="1">
      <alignment horizontal="center" wrapText="1"/>
    </xf>
    <xf numFmtId="0" fontId="3" fillId="3" borderId="10" xfId="0" applyFont="1" applyFill="1" applyBorder="1" applyAlignment="1">
      <alignment horizontal="center" vertical="center" wrapText="1"/>
    </xf>
    <xf numFmtId="0" fontId="3" fillId="3" borderId="11" xfId="0" applyFont="1" applyFill="1" applyBorder="1" applyAlignment="1">
      <alignment horizontal="center" vertical="center" wrapText="1"/>
    </xf>
    <xf numFmtId="0" fontId="3" fillId="3" borderId="12" xfId="0" applyFont="1" applyFill="1" applyBorder="1" applyAlignment="1">
      <alignment horizontal="center" vertical="center" wrapText="1"/>
    </xf>
    <xf numFmtId="0" fontId="18" fillId="3" borderId="10" xfId="1" applyFont="1" applyFill="1" applyBorder="1" applyAlignment="1">
      <alignment horizontal="center" vertical="center"/>
    </xf>
    <xf numFmtId="0" fontId="18" fillId="3" borderId="11" xfId="1" applyFont="1" applyFill="1" applyBorder="1" applyAlignment="1">
      <alignment horizontal="center" vertical="center"/>
    </xf>
    <xf numFmtId="0" fontId="18" fillId="3" borderId="12" xfId="1" applyFont="1" applyFill="1" applyBorder="1" applyAlignment="1">
      <alignment horizontal="center" vertical="center"/>
    </xf>
    <xf numFmtId="0" fontId="6" fillId="3" borderId="3" xfId="0" applyFont="1" applyFill="1" applyBorder="1" applyAlignment="1">
      <alignment horizontal="center"/>
    </xf>
    <xf numFmtId="0" fontId="6" fillId="3" borderId="4" xfId="0" applyFont="1" applyFill="1" applyBorder="1" applyAlignment="1">
      <alignment horizontal="center"/>
    </xf>
    <xf numFmtId="0" fontId="6" fillId="3" borderId="5" xfId="0" applyFont="1" applyFill="1" applyBorder="1" applyAlignment="1">
      <alignment horizontal="center"/>
    </xf>
    <xf numFmtId="0" fontId="18" fillId="3" borderId="8" xfId="0" applyFont="1" applyFill="1" applyBorder="1" applyAlignment="1">
      <alignment horizontal="center" vertical="center"/>
    </xf>
    <xf numFmtId="0" fontId="0" fillId="0" borderId="1" xfId="0" applyBorder="1" applyAlignment="1">
      <alignment horizontal="center" vertical="center"/>
    </xf>
    <xf numFmtId="0" fontId="0" fillId="0" borderId="9" xfId="0" applyBorder="1" applyAlignment="1">
      <alignment horizontal="center" vertical="center"/>
    </xf>
  </cellXfs>
  <cellStyles count="2">
    <cellStyle name="Hyperlink"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s://www.rcuh.com/document-library/3-000/termination/termination-general-information-regular-non-regular-relief-status-employees/" TargetMode="External"/><Relationship Id="rId1" Type="http://schemas.openxmlformats.org/officeDocument/2006/relationships/hyperlink" Target="https://www.rcuh.com/document-library/3-000/benefits/rcuh-guide-to-benefits/" TargetMode="External"/></Relationships>
</file>

<file path=xl/worksheets/_rels/sheet2.xml.rels><?xml version="1.0" encoding="UTF-8" standalone="yes"?>
<Relationships xmlns="http://schemas.openxmlformats.org/package/2006/relationships"><Relationship Id="rId3" Type="http://schemas.openxmlformats.org/officeDocument/2006/relationships/hyperlink" Target="https://www.rcuh.com/document-library/3-000/benefits/rcuh-guide-to-benefits/" TargetMode="External"/><Relationship Id="rId2" Type="http://schemas.openxmlformats.org/officeDocument/2006/relationships/hyperlink" Target="https://www.rcuh.com/document-library/3-000/benefits/rcuh-guide-to-benefits/" TargetMode="External"/><Relationship Id="rId1" Type="http://schemas.openxmlformats.org/officeDocument/2006/relationships/hyperlink" Target="https://www.rcuh.com/document-library/3-000/benefits/rcuh-guide-to-benefits/" TargetMode="External"/><Relationship Id="rId4"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printerSettings" Target="../printerSettings/printerSettings3.bin"/><Relationship Id="rId1" Type="http://schemas.openxmlformats.org/officeDocument/2006/relationships/hyperlink" Target="https://www.rcuh.com/document-library/3-000/benefits/rcuh-guide-to-benefits/"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6288529-4886-4056-B89A-E28953660553}">
  <sheetPr>
    <pageSetUpPr fitToPage="1"/>
  </sheetPr>
  <dimension ref="A1:O28"/>
  <sheetViews>
    <sheetView tabSelected="1" zoomScale="70" zoomScaleNormal="70" workbookViewId="0">
      <selection activeCell="T18" sqref="T18"/>
    </sheetView>
  </sheetViews>
  <sheetFormatPr defaultColWidth="9.109375" defaultRowHeight="15" x14ac:dyDescent="0.35"/>
  <cols>
    <col min="1" max="1" width="4.109375" style="8" customWidth="1"/>
    <col min="2" max="2" width="35.5546875" style="8" customWidth="1"/>
    <col min="3" max="3" width="2.6640625" style="8" customWidth="1"/>
    <col min="4" max="4" width="35.6640625" style="8" customWidth="1"/>
    <col min="5" max="5" width="3.44140625" style="8" customWidth="1"/>
    <col min="6" max="6" width="35.5546875" style="8" customWidth="1"/>
    <col min="7" max="7" width="3.5546875" style="8" customWidth="1"/>
    <col min="8" max="8" width="4.109375" style="8" customWidth="1"/>
    <col min="9" max="16384" width="9.109375" style="4"/>
  </cols>
  <sheetData>
    <row r="1" spans="1:15" ht="44.25" customHeight="1" x14ac:dyDescent="0.35">
      <c r="A1" s="50" t="s">
        <v>241</v>
      </c>
      <c r="B1" s="51"/>
      <c r="C1" s="51"/>
      <c r="D1" s="51"/>
      <c r="E1" s="51"/>
      <c r="F1" s="51"/>
      <c r="G1" s="51"/>
      <c r="H1" s="52"/>
    </row>
    <row r="2" spans="1:15" ht="129.75" customHeight="1" x14ac:dyDescent="0.35">
      <c r="A2" s="69" t="s">
        <v>235</v>
      </c>
      <c r="B2" s="70"/>
      <c r="C2" s="70"/>
      <c r="D2" s="70"/>
      <c r="E2" s="70"/>
      <c r="F2" s="70"/>
      <c r="G2" s="70"/>
      <c r="H2" s="71"/>
      <c r="I2" s="18"/>
      <c r="J2" s="18"/>
      <c r="K2" s="18"/>
      <c r="L2" s="17"/>
      <c r="M2" s="17"/>
      <c r="N2" s="17"/>
      <c r="O2" s="17"/>
    </row>
    <row r="3" spans="1:15" s="9" customFormat="1" ht="24.6" customHeight="1" x14ac:dyDescent="0.3">
      <c r="A3" s="56" t="s">
        <v>232</v>
      </c>
      <c r="B3" s="57"/>
      <c r="C3" s="57"/>
      <c r="D3" s="57"/>
      <c r="E3" s="57"/>
      <c r="F3" s="57"/>
      <c r="G3" s="57"/>
      <c r="H3" s="58"/>
    </row>
    <row r="4" spans="1:15" s="9" customFormat="1" ht="15.6" customHeight="1" x14ac:dyDescent="0.3">
      <c r="A4" s="47"/>
      <c r="B4" s="48"/>
      <c r="C4" s="48"/>
      <c r="D4" s="48"/>
      <c r="E4" s="48"/>
      <c r="F4" s="48"/>
      <c r="G4" s="48"/>
      <c r="H4" s="49"/>
    </row>
    <row r="5" spans="1:15" s="5" customFormat="1" ht="74.400000000000006" customHeight="1" x14ac:dyDescent="0.35">
      <c r="A5" s="10"/>
      <c r="B5" s="21" t="s">
        <v>194</v>
      </c>
      <c r="C5" s="25"/>
      <c r="D5" s="65" t="s">
        <v>234</v>
      </c>
      <c r="E5" s="65"/>
      <c r="F5" s="65"/>
      <c r="G5" s="65"/>
      <c r="H5" s="26"/>
    </row>
    <row r="6" spans="1:15" s="5" customFormat="1" ht="16.5" customHeight="1" x14ac:dyDescent="0.35">
      <c r="A6" s="62"/>
      <c r="B6" s="63"/>
      <c r="C6" s="63"/>
      <c r="D6" s="63"/>
      <c r="E6" s="63"/>
      <c r="F6" s="63"/>
      <c r="G6" s="63"/>
      <c r="H6" s="64"/>
    </row>
    <row r="7" spans="1:15" s="7" customFormat="1" ht="18.600000000000001" x14ac:dyDescent="0.4">
      <c r="A7" s="44" t="s">
        <v>175</v>
      </c>
      <c r="B7" s="45"/>
      <c r="C7" s="45"/>
      <c r="D7" s="45"/>
      <c r="E7" s="45"/>
      <c r="F7" s="45"/>
      <c r="G7" s="45"/>
      <c r="H7" s="46"/>
    </row>
    <row r="8" spans="1:15" s="32" customFormat="1" ht="24" customHeight="1" x14ac:dyDescent="0.35">
      <c r="A8" s="72" t="s">
        <v>238</v>
      </c>
      <c r="B8" s="73"/>
      <c r="C8" s="73"/>
      <c r="D8" s="73"/>
      <c r="E8" s="73"/>
      <c r="F8" s="73"/>
      <c r="G8" s="73"/>
      <c r="H8" s="74"/>
    </row>
    <row r="9" spans="1:15" s="6" customFormat="1" ht="30.75" customHeight="1" x14ac:dyDescent="0.35">
      <c r="A9" s="12"/>
      <c r="B9" s="20" t="s">
        <v>233</v>
      </c>
      <c r="C9" s="13"/>
      <c r="D9" s="20" t="s">
        <v>224</v>
      </c>
      <c r="E9" s="13"/>
      <c r="F9" s="14" t="s">
        <v>211</v>
      </c>
      <c r="H9" s="19"/>
    </row>
    <row r="10" spans="1:15" s="5" customFormat="1" ht="38.25" customHeight="1" x14ac:dyDescent="0.35">
      <c r="A10" s="10"/>
      <c r="B10" s="22" t="str">
        <f>VLOOKUP(B5,lb!$A$1:$Q$26,2,FALSE)</f>
        <v>Med/Den End Date</v>
      </c>
      <c r="C10" s="6"/>
      <c r="D10" s="22" t="str">
        <f>VLOOKUP(B5,lb!$A$1:$N$26,3,FALSE)</f>
        <v>Last Med/Den Deduction</v>
      </c>
      <c r="E10" s="6"/>
      <c r="F10" s="22" t="str">
        <f>VLOOKUP(B5,lb!$A$1:$N$26,4,FALSE)</f>
        <v>COBRA Effective Date</v>
      </c>
      <c r="G10" s="6"/>
      <c r="H10" s="11"/>
    </row>
    <row r="11" spans="1:15" s="5" customFormat="1" ht="16.5" customHeight="1" x14ac:dyDescent="0.35">
      <c r="A11" s="62"/>
      <c r="B11" s="63"/>
      <c r="C11" s="63"/>
      <c r="D11" s="63"/>
      <c r="E11" s="63"/>
      <c r="F11" s="63"/>
      <c r="G11" s="63"/>
      <c r="H11" s="64"/>
    </row>
    <row r="12" spans="1:15" s="7" customFormat="1" ht="18.600000000000001" x14ac:dyDescent="0.4">
      <c r="A12" s="44" t="s">
        <v>212</v>
      </c>
      <c r="B12" s="45"/>
      <c r="C12" s="45"/>
      <c r="D12" s="45"/>
      <c r="E12" s="45"/>
      <c r="F12" s="45"/>
      <c r="G12" s="45"/>
      <c r="H12" s="46"/>
    </row>
    <row r="13" spans="1:15" s="5" customFormat="1" ht="51.75" customHeight="1" x14ac:dyDescent="0.35">
      <c r="A13" s="72" t="s">
        <v>237</v>
      </c>
      <c r="B13" s="67"/>
      <c r="C13" s="67"/>
      <c r="D13" s="67"/>
      <c r="E13" s="67"/>
      <c r="F13" s="67"/>
      <c r="G13" s="67"/>
      <c r="H13" s="68"/>
    </row>
    <row r="14" spans="1:15" s="5" customFormat="1" ht="30.75" customHeight="1" x14ac:dyDescent="0.35">
      <c r="A14" s="12"/>
      <c r="B14" s="14" t="s">
        <v>226</v>
      </c>
      <c r="C14" s="13"/>
      <c r="D14" s="20" t="s">
        <v>236</v>
      </c>
      <c r="E14" s="13"/>
      <c r="F14" s="13"/>
      <c r="H14" s="19"/>
    </row>
    <row r="15" spans="1:15" s="5" customFormat="1" ht="35.1" customHeight="1" x14ac:dyDescent="0.35">
      <c r="A15" s="10"/>
      <c r="B15" s="22" t="str">
        <f>VLOOKUP(B5,lb!$A$1:$O$26,5,FALSE)</f>
        <v>3L End Date</v>
      </c>
      <c r="C15" s="6"/>
      <c r="D15" s="22" t="str">
        <f>VLOOKUP(B5,lb!$A$1:$M$26,6,FALSE)</f>
        <v>LTC Deadline</v>
      </c>
      <c r="E15" s="6"/>
      <c r="F15" s="33"/>
      <c r="G15" s="6"/>
      <c r="H15" s="11"/>
    </row>
    <row r="16" spans="1:15" s="5" customFormat="1" ht="16.5" customHeight="1" x14ac:dyDescent="0.35">
      <c r="A16" s="62"/>
      <c r="B16" s="63"/>
      <c r="C16" s="63"/>
      <c r="D16" s="63"/>
      <c r="E16" s="63"/>
      <c r="F16" s="63"/>
      <c r="G16" s="63"/>
      <c r="H16" s="64"/>
    </row>
    <row r="17" spans="1:8" s="7" customFormat="1" ht="21.75" customHeight="1" x14ac:dyDescent="0.4">
      <c r="A17" s="81" t="s">
        <v>229</v>
      </c>
      <c r="B17" s="82"/>
      <c r="C17" s="82"/>
      <c r="D17" s="82"/>
      <c r="E17" s="82"/>
      <c r="F17" s="82"/>
      <c r="G17" s="82"/>
      <c r="H17" s="83"/>
    </row>
    <row r="18" spans="1:8" s="7" customFormat="1" ht="24" customHeight="1" x14ac:dyDescent="0.4">
      <c r="A18" s="84" t="s">
        <v>240</v>
      </c>
      <c r="B18" s="85"/>
      <c r="C18" s="85"/>
      <c r="D18" s="85"/>
      <c r="E18" s="85"/>
      <c r="F18" s="85"/>
      <c r="G18" s="85"/>
      <c r="H18" s="86"/>
    </row>
    <row r="19" spans="1:8" s="5" customFormat="1" ht="64.5" customHeight="1" x14ac:dyDescent="0.35">
      <c r="A19" s="72" t="s">
        <v>239</v>
      </c>
      <c r="B19" s="73"/>
      <c r="C19" s="73"/>
      <c r="D19" s="73"/>
      <c r="E19" s="73"/>
      <c r="F19" s="73"/>
      <c r="G19" s="73"/>
      <c r="H19" s="74"/>
    </row>
    <row r="20" spans="1:8" s="5" customFormat="1" ht="30.75" customHeight="1" x14ac:dyDescent="0.35">
      <c r="A20" s="12"/>
      <c r="B20" s="20" t="s">
        <v>227</v>
      </c>
      <c r="C20" s="13"/>
      <c r="D20" s="20" t="s">
        <v>228</v>
      </c>
      <c r="E20" s="13"/>
      <c r="F20" s="14" t="s">
        <v>213</v>
      </c>
      <c r="H20" s="19"/>
    </row>
    <row r="21" spans="1:8" s="32" customFormat="1" ht="35.1" customHeight="1" x14ac:dyDescent="0.35">
      <c r="A21" s="34"/>
      <c r="B21" s="35" t="str">
        <f>VLOOKUP(B5,lb!$A$1:$M$26,7,FALSE)</f>
        <v>Last Pay Period as Active Employee</v>
      </c>
      <c r="C21" s="36"/>
      <c r="D21" s="35" t="str">
        <f>VLOOKUP(B5,lb!$A$1:$M$26,8,FALSE)</f>
        <v>Last Pay Day as Active Employee</v>
      </c>
      <c r="E21" s="36"/>
      <c r="F21" s="35" t="str">
        <f>VLOOKUP(B5,lb!$A$1:$M$26,9,FALSE)</f>
        <v>Vacation Payout (if Eligible) no later than</v>
      </c>
      <c r="G21" s="36"/>
      <c r="H21" s="37"/>
    </row>
    <row r="22" spans="1:8" s="5" customFormat="1" ht="16.5" customHeight="1" x14ac:dyDescent="0.35">
      <c r="A22" s="62"/>
      <c r="B22" s="63"/>
      <c r="C22" s="63"/>
      <c r="D22" s="63"/>
      <c r="E22" s="63"/>
      <c r="F22" s="63"/>
      <c r="G22" s="63"/>
      <c r="H22" s="64"/>
    </row>
    <row r="23" spans="1:8" ht="129.9" customHeight="1" x14ac:dyDescent="0.35">
      <c r="A23" s="75" t="s">
        <v>178</v>
      </c>
      <c r="B23" s="76"/>
      <c r="C23" s="76"/>
      <c r="D23" s="76"/>
      <c r="E23" s="76"/>
      <c r="F23" s="76"/>
      <c r="G23" s="76"/>
      <c r="H23" s="77"/>
    </row>
    <row r="24" spans="1:8" ht="30" customHeight="1" x14ac:dyDescent="0.35">
      <c r="A24" s="78" t="s">
        <v>172</v>
      </c>
      <c r="B24" s="79"/>
      <c r="C24" s="79"/>
      <c r="D24" s="79"/>
      <c r="E24" s="79"/>
      <c r="F24" s="79"/>
      <c r="G24" s="79"/>
      <c r="H24" s="80"/>
    </row>
    <row r="25" spans="1:8" x14ac:dyDescent="0.35">
      <c r="A25" s="4"/>
      <c r="B25" s="4"/>
      <c r="C25" s="4"/>
      <c r="D25" s="4"/>
      <c r="E25" s="4"/>
      <c r="F25" s="4"/>
      <c r="G25" s="4"/>
      <c r="H25" s="4"/>
    </row>
    <row r="26" spans="1:8" x14ac:dyDescent="0.35">
      <c r="A26" s="4"/>
      <c r="B26" s="4"/>
      <c r="C26" s="4"/>
      <c r="D26" s="4"/>
      <c r="E26" s="4"/>
      <c r="F26" s="4"/>
      <c r="G26" s="4"/>
      <c r="H26" s="4"/>
    </row>
    <row r="27" spans="1:8" x14ac:dyDescent="0.35">
      <c r="A27" s="4"/>
      <c r="B27" s="4"/>
      <c r="C27" s="4"/>
      <c r="D27" s="4"/>
      <c r="E27" s="4"/>
      <c r="F27" s="4"/>
      <c r="G27" s="4"/>
      <c r="H27" s="4"/>
    </row>
    <row r="28" spans="1:8" x14ac:dyDescent="0.35">
      <c r="A28" s="4"/>
      <c r="B28" s="4"/>
      <c r="C28" s="4"/>
      <c r="D28" s="4"/>
      <c r="E28" s="4"/>
      <c r="F28" s="4"/>
      <c r="G28" s="4"/>
      <c r="H28" s="4"/>
    </row>
  </sheetData>
  <mergeCells count="18">
    <mergeCell ref="A23:H23"/>
    <mergeCell ref="A24:H24"/>
    <mergeCell ref="A17:H17"/>
    <mergeCell ref="A19:H19"/>
    <mergeCell ref="A22:H22"/>
    <mergeCell ref="A18:H18"/>
    <mergeCell ref="A16:H16"/>
    <mergeCell ref="A1:H1"/>
    <mergeCell ref="A2:H2"/>
    <mergeCell ref="A3:H3"/>
    <mergeCell ref="A4:H4"/>
    <mergeCell ref="D5:G5"/>
    <mergeCell ref="A6:H6"/>
    <mergeCell ref="A7:H7"/>
    <mergeCell ref="A8:H8"/>
    <mergeCell ref="A11:H11"/>
    <mergeCell ref="A12:H12"/>
    <mergeCell ref="A13:H13"/>
  </mergeCells>
  <hyperlinks>
    <hyperlink ref="A24:H24" r:id="rId1" display="RCUH Guide to Health and Welfare Benefits" xr:uid="{6CC06AAD-5F2B-45F9-B8D4-A836F7525CDD}"/>
    <hyperlink ref="A18" r:id="rId2" xr:uid="{39A8394C-A5A0-4A94-A5EE-D13C30C3385E}"/>
  </hyperlinks>
  <pageMargins left="0.25" right="0.25" top="0.75" bottom="0.75" header="0.3" footer="0.3"/>
  <pageSetup scale="63" orientation="portrait" r:id="rId3"/>
  <extLst>
    <ext xmlns:x14="http://schemas.microsoft.com/office/spreadsheetml/2009/9/main" uri="{CCE6A557-97BC-4b89-ADB6-D9C93CAAB3DF}">
      <x14:dataValidations xmlns:xm="http://schemas.microsoft.com/office/excel/2006/main" count="1">
        <x14:dataValidation type="list" showInputMessage="1" showErrorMessage="1" promptTitle="Effective Date" prompt="Use the Drop-down menu to select the date range of your effective date of loss of benefit eligibility (Termination Date, FTE Change Date, Leave of Absence without Pay, etc.)" xr:uid="{CD3FA34E-9BE1-4735-B14A-52A8A4F3619A}">
          <x14:formula1>
            <xm:f>lb!$A$1:$A$25</xm:f>
          </x14:formula1>
          <xm:sqref>B5</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6FD712D-3B0E-409E-827E-EA9452415026}">
  <sheetPr>
    <pageSetUpPr fitToPage="1"/>
  </sheetPr>
  <dimension ref="A1:E28"/>
  <sheetViews>
    <sheetView zoomScale="60" zoomScaleNormal="60" workbookViewId="0">
      <selection activeCell="D29" sqref="D29"/>
    </sheetView>
  </sheetViews>
  <sheetFormatPr defaultRowHeight="15" x14ac:dyDescent="0.35"/>
  <cols>
    <col min="1" max="1" width="4.109375" style="8" customWidth="1"/>
    <col min="2" max="2" width="36.88671875" bestFit="1" customWidth="1"/>
    <col min="3" max="3" width="2.6640625" customWidth="1"/>
    <col min="4" max="4" width="120.88671875" customWidth="1"/>
    <col min="5" max="5" width="4.109375" style="8" customWidth="1"/>
  </cols>
  <sheetData>
    <row r="1" spans="1:5" ht="44.4" customHeight="1" x14ac:dyDescent="0.3">
      <c r="A1" s="50" t="s">
        <v>231</v>
      </c>
      <c r="B1" s="51"/>
      <c r="C1" s="51"/>
      <c r="D1" s="51"/>
      <c r="E1" s="52"/>
    </row>
    <row r="2" spans="1:5" ht="63" customHeight="1" x14ac:dyDescent="0.3">
      <c r="A2" s="53" t="s">
        <v>179</v>
      </c>
      <c r="B2" s="54"/>
      <c r="C2" s="54"/>
      <c r="D2" s="54"/>
      <c r="E2" s="55"/>
    </row>
    <row r="3" spans="1:5" s="2" customFormat="1" ht="24.9" customHeight="1" x14ac:dyDescent="0.3">
      <c r="A3" s="56" t="s">
        <v>181</v>
      </c>
      <c r="B3" s="57"/>
      <c r="C3" s="57"/>
      <c r="D3" s="57"/>
      <c r="E3" s="58"/>
    </row>
    <row r="4" spans="1:5" s="9" customFormat="1" ht="15.6" customHeight="1" x14ac:dyDescent="0.3">
      <c r="A4" s="47"/>
      <c r="B4" s="48"/>
      <c r="C4" s="48"/>
      <c r="D4" s="48"/>
      <c r="E4" s="49"/>
    </row>
    <row r="5" spans="1:5" s="2" customFormat="1" ht="63.9" customHeight="1" x14ac:dyDescent="0.3">
      <c r="A5" s="26"/>
      <c r="B5" s="21" t="s">
        <v>65</v>
      </c>
      <c r="D5" s="27" t="s">
        <v>182</v>
      </c>
      <c r="E5" s="26"/>
    </row>
    <row r="6" spans="1:5" s="2" customFormat="1" ht="16.5" customHeight="1" x14ac:dyDescent="0.3">
      <c r="A6" s="41"/>
      <c r="B6" s="42"/>
      <c r="C6" s="42"/>
      <c r="D6" s="42"/>
      <c r="E6" s="43"/>
    </row>
    <row r="7" spans="1:5" s="2" customFormat="1" ht="18.600000000000001" x14ac:dyDescent="0.4">
      <c r="A7" s="44" t="s">
        <v>190</v>
      </c>
      <c r="B7" s="45"/>
      <c r="C7" s="45"/>
      <c r="D7" s="45"/>
      <c r="E7" s="46"/>
    </row>
    <row r="8" spans="1:5" s="9" customFormat="1" ht="15.6" customHeight="1" x14ac:dyDescent="0.3">
      <c r="A8" s="47"/>
      <c r="B8" s="48"/>
      <c r="C8" s="48"/>
      <c r="D8" s="48"/>
      <c r="E8" s="49"/>
    </row>
    <row r="9" spans="1:5" s="2" customFormat="1" ht="33.9" customHeight="1" x14ac:dyDescent="0.3">
      <c r="A9" s="28"/>
      <c r="B9" s="16" t="s">
        <v>1</v>
      </c>
      <c r="D9" s="16" t="s">
        <v>183</v>
      </c>
      <c r="E9" s="28"/>
    </row>
    <row r="10" spans="1:5" s="2" customFormat="1" ht="56.1" customHeight="1" x14ac:dyDescent="0.35">
      <c r="A10" s="19"/>
      <c r="B10" s="29" t="str">
        <f>VLOOKUP(B5,nh!A1:F25,2,FALSE)</f>
        <v>February 1</v>
      </c>
      <c r="D10" s="30" t="s">
        <v>184</v>
      </c>
      <c r="E10" s="19"/>
    </row>
    <row r="11" spans="1:5" s="9" customFormat="1" ht="15.6" customHeight="1" x14ac:dyDescent="0.3">
      <c r="A11" s="41"/>
      <c r="B11" s="42"/>
      <c r="C11" s="42"/>
      <c r="D11" s="42"/>
      <c r="E11" s="43"/>
    </row>
    <row r="12" spans="1:5" s="2" customFormat="1" ht="33.9" customHeight="1" x14ac:dyDescent="0.3">
      <c r="A12" s="28"/>
      <c r="B12" s="14" t="s">
        <v>187</v>
      </c>
      <c r="D12" s="16" t="s">
        <v>185</v>
      </c>
      <c r="E12" s="28"/>
    </row>
    <row r="13" spans="1:5" s="2" customFormat="1" ht="56.4" customHeight="1" x14ac:dyDescent="0.3">
      <c r="A13" s="28"/>
      <c r="B13" s="29" t="str">
        <f>VLOOKUP(B5,nh!A1:F25,3,FALSE)</f>
        <v>January 16-31</v>
      </c>
      <c r="D13" s="30" t="s">
        <v>186</v>
      </c>
      <c r="E13" s="28"/>
    </row>
    <row r="14" spans="1:5" s="2" customFormat="1" ht="16.5" customHeight="1" x14ac:dyDescent="0.3">
      <c r="A14" s="41"/>
      <c r="B14" s="42"/>
      <c r="C14" s="42"/>
      <c r="D14" s="42"/>
      <c r="E14" s="43"/>
    </row>
    <row r="15" spans="1:5" s="2" customFormat="1" ht="33.9" customHeight="1" x14ac:dyDescent="0.3">
      <c r="A15" s="28"/>
      <c r="B15" s="16" t="s">
        <v>169</v>
      </c>
      <c r="D15" s="16" t="s">
        <v>183</v>
      </c>
      <c r="E15" s="28"/>
    </row>
    <row r="16" spans="1:5" s="2" customFormat="1" ht="56.1" customHeight="1" x14ac:dyDescent="0.3">
      <c r="A16" s="28"/>
      <c r="B16" s="29" t="str">
        <f>VLOOKUP(B5,nh!A1:F25,4,FALSE)</f>
        <v>February 7</v>
      </c>
      <c r="D16" s="30" t="s">
        <v>188</v>
      </c>
      <c r="E16" s="28"/>
    </row>
    <row r="17" spans="1:5" s="2" customFormat="1" ht="16.5" customHeight="1" x14ac:dyDescent="0.3">
      <c r="A17" s="41"/>
      <c r="B17" s="42"/>
      <c r="C17" s="42"/>
      <c r="D17" s="42"/>
      <c r="E17" s="43"/>
    </row>
    <row r="18" spans="1:5" s="2" customFormat="1" ht="33.9" customHeight="1" x14ac:dyDescent="0.3">
      <c r="A18" s="28"/>
      <c r="B18" s="16" t="s">
        <v>191</v>
      </c>
      <c r="D18" s="14" t="s">
        <v>183</v>
      </c>
      <c r="E18" s="28"/>
    </row>
    <row r="19" spans="1:5" s="2" customFormat="1" ht="55.5" customHeight="1" x14ac:dyDescent="0.3">
      <c r="A19" s="28"/>
      <c r="B19" s="29" t="str">
        <f>VLOOKUP(B5,nh!A1:F25,5,FALSE)</f>
        <v>February 15</v>
      </c>
      <c r="D19" s="30" t="s">
        <v>189</v>
      </c>
      <c r="E19" s="28"/>
    </row>
    <row r="20" spans="1:5" s="2" customFormat="1" ht="16.5" customHeight="1" x14ac:dyDescent="0.3">
      <c r="A20" s="41"/>
      <c r="B20" s="42"/>
      <c r="C20" s="42"/>
      <c r="D20" s="42"/>
      <c r="E20" s="43"/>
    </row>
    <row r="21" spans="1:5" s="2" customFormat="1" ht="35.1" customHeight="1" x14ac:dyDescent="0.3">
      <c r="A21" s="28"/>
      <c r="B21" s="15" t="s">
        <v>192</v>
      </c>
      <c r="D21" s="14" t="s">
        <v>183</v>
      </c>
      <c r="E21" s="28"/>
    </row>
    <row r="22" spans="1:5" s="2" customFormat="1" ht="56.1" customHeight="1" x14ac:dyDescent="0.35">
      <c r="A22" s="11"/>
      <c r="B22" s="31" t="str">
        <f>VLOOKUP(B5,nh!A1:F25,6,FALSE)</f>
        <v>January 20</v>
      </c>
      <c r="D22" s="30" t="s">
        <v>193</v>
      </c>
      <c r="E22" s="11"/>
    </row>
    <row r="23" spans="1:5" s="2" customFormat="1" ht="16.5" customHeight="1" x14ac:dyDescent="0.3">
      <c r="A23" s="41"/>
      <c r="B23" s="42"/>
      <c r="C23" s="42"/>
      <c r="D23" s="42"/>
      <c r="E23" s="43"/>
    </row>
    <row r="24" spans="1:5" ht="122.4" customHeight="1" x14ac:dyDescent="0.3">
      <c r="A24" s="59" t="s">
        <v>178</v>
      </c>
      <c r="B24" s="60"/>
      <c r="C24" s="60"/>
      <c r="D24" s="60"/>
      <c r="E24" s="61"/>
    </row>
    <row r="25" spans="1:5" ht="24.6" customHeight="1" x14ac:dyDescent="0.3">
      <c r="A25" s="38" t="s">
        <v>172</v>
      </c>
      <c r="B25" s="39"/>
      <c r="C25" s="39"/>
      <c r="D25" s="39"/>
      <c r="E25" s="40"/>
    </row>
    <row r="26" spans="1:5" x14ac:dyDescent="0.35">
      <c r="A26" s="4"/>
      <c r="E26" s="4"/>
    </row>
    <row r="27" spans="1:5" x14ac:dyDescent="0.35">
      <c r="A27" s="4"/>
      <c r="E27" s="4"/>
    </row>
    <row r="28" spans="1:5" x14ac:dyDescent="0.35">
      <c r="A28" s="4"/>
      <c r="E28" s="4"/>
    </row>
  </sheetData>
  <mergeCells count="14">
    <mergeCell ref="A25:E25"/>
    <mergeCell ref="A6:E6"/>
    <mergeCell ref="A7:E7"/>
    <mergeCell ref="A8:E8"/>
    <mergeCell ref="A1:E1"/>
    <mergeCell ref="A2:E2"/>
    <mergeCell ref="A3:E3"/>
    <mergeCell ref="A4:E4"/>
    <mergeCell ref="A24:E24"/>
    <mergeCell ref="A23:E23"/>
    <mergeCell ref="A11:E11"/>
    <mergeCell ref="A14:E14"/>
    <mergeCell ref="A17:E17"/>
    <mergeCell ref="A20:E20"/>
  </mergeCells>
  <hyperlinks>
    <hyperlink ref="A25:E25" r:id="rId1" display="RCUH Guide to Health and Welfare Benefits" xr:uid="{F9059A4B-4A70-4B7B-BBDC-2F8D747193C6}"/>
    <hyperlink ref="A25" r:id="rId2" xr:uid="{5858D849-CF77-44BB-8ED6-18D7F7FE027F}"/>
    <hyperlink ref="E25" r:id="rId3" display="RCUH Guide to Health and Welfare Benefits" xr:uid="{AEDF4817-749B-4357-9688-28A4FB3963B5}"/>
  </hyperlinks>
  <pageMargins left="0.25" right="0.25" top="0.75" bottom="0.75" header="0.3" footer="0.3"/>
  <pageSetup scale="60" orientation="portrait" r:id="rId4"/>
  <extLst>
    <ext xmlns:x14="http://schemas.microsoft.com/office/spreadsheetml/2009/9/main" uri="{CCE6A557-97BC-4b89-ADB6-D9C93CAAB3DF}">
      <x14:dataValidations xmlns:xm="http://schemas.microsoft.com/office/excel/2006/main" count="1">
        <x14:dataValidation type="list" allowBlank="1" showInputMessage="1" showErrorMessage="1" promptTitle="Tentative Start Date" prompt="Use the Drop-down menu to select the date range of your tentative start date" xr:uid="{CA464B38-647F-4A0F-9FD1-401BCCEADB6E}">
          <x14:formula1>
            <xm:f>nh!$A$1:$A$25</xm:f>
          </x14:formula1>
          <xm:sqref>B5</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CA38C6A-B063-4607-8D2B-A7B29B2589F3}">
  <sheetPr>
    <pageSetUpPr fitToPage="1"/>
  </sheetPr>
  <dimension ref="A1:P32"/>
  <sheetViews>
    <sheetView zoomScale="70" zoomScaleNormal="70" workbookViewId="0">
      <selection activeCell="B5" sqref="B5"/>
    </sheetView>
  </sheetViews>
  <sheetFormatPr defaultColWidth="9.109375" defaultRowHeight="15" x14ac:dyDescent="0.35"/>
  <cols>
    <col min="1" max="1" width="4.109375" style="8" customWidth="1"/>
    <col min="2" max="2" width="35.5546875" style="8" customWidth="1"/>
    <col min="3" max="3" width="2.6640625" style="8" customWidth="1"/>
    <col min="4" max="4" width="35.6640625" style="8" customWidth="1"/>
    <col min="5" max="5" width="3.44140625" style="8" customWidth="1"/>
    <col min="6" max="6" width="35.5546875" style="8" customWidth="1"/>
    <col min="7" max="7" width="3.5546875" style="8" customWidth="1"/>
    <col min="8" max="8" width="38.5546875" style="8" customWidth="1"/>
    <col min="9" max="9" width="4.109375" style="8" customWidth="1"/>
    <col min="10" max="16384" width="9.109375" style="4"/>
  </cols>
  <sheetData>
    <row r="1" spans="1:16" ht="44.25" customHeight="1" x14ac:dyDescent="0.35">
      <c r="A1" s="50" t="s">
        <v>230</v>
      </c>
      <c r="B1" s="51"/>
      <c r="C1" s="51"/>
      <c r="D1" s="51"/>
      <c r="E1" s="51"/>
      <c r="F1" s="51"/>
      <c r="G1" s="51"/>
      <c r="H1" s="51"/>
      <c r="I1" s="52"/>
    </row>
    <row r="2" spans="1:16" ht="62.4" customHeight="1" x14ac:dyDescent="0.35">
      <c r="A2" s="53" t="s">
        <v>179</v>
      </c>
      <c r="B2" s="54"/>
      <c r="C2" s="54"/>
      <c r="D2" s="54"/>
      <c r="E2" s="54"/>
      <c r="F2" s="54"/>
      <c r="G2" s="54"/>
      <c r="H2" s="54"/>
      <c r="I2" s="55"/>
      <c r="J2" s="18"/>
      <c r="K2" s="18"/>
      <c r="L2" s="18"/>
      <c r="M2" s="17"/>
      <c r="N2" s="17"/>
      <c r="O2" s="17"/>
      <c r="P2" s="17"/>
    </row>
    <row r="3" spans="1:16" s="9" customFormat="1" ht="24.6" customHeight="1" x14ac:dyDescent="0.3">
      <c r="A3" s="56" t="s">
        <v>170</v>
      </c>
      <c r="B3" s="57"/>
      <c r="C3" s="57"/>
      <c r="D3" s="57"/>
      <c r="E3" s="57"/>
      <c r="F3" s="57"/>
      <c r="G3" s="57"/>
      <c r="H3" s="57"/>
      <c r="I3" s="58"/>
    </row>
    <row r="4" spans="1:16" s="9" customFormat="1" ht="15.6" customHeight="1" x14ac:dyDescent="0.3">
      <c r="A4" s="47"/>
      <c r="B4" s="48"/>
      <c r="C4" s="48"/>
      <c r="D4" s="48"/>
      <c r="E4" s="48"/>
      <c r="F4" s="48"/>
      <c r="G4" s="48"/>
      <c r="H4" s="48"/>
      <c r="I4" s="49"/>
    </row>
    <row r="5" spans="1:16" s="5" customFormat="1" ht="74.400000000000006" customHeight="1" x14ac:dyDescent="0.35">
      <c r="A5" s="10"/>
      <c r="B5" s="21" t="s">
        <v>90</v>
      </c>
      <c r="C5" s="25"/>
      <c r="D5" s="65" t="s">
        <v>180</v>
      </c>
      <c r="E5" s="65"/>
      <c r="F5" s="65"/>
      <c r="G5" s="65"/>
      <c r="H5" s="65"/>
      <c r="I5" s="26"/>
    </row>
    <row r="6" spans="1:16" s="5" customFormat="1" ht="16.5" customHeight="1" x14ac:dyDescent="0.35">
      <c r="A6" s="62"/>
      <c r="B6" s="63"/>
      <c r="C6" s="63"/>
      <c r="D6" s="63"/>
      <c r="E6" s="63"/>
      <c r="F6" s="63"/>
      <c r="G6" s="63"/>
      <c r="H6" s="63"/>
      <c r="I6" s="64"/>
    </row>
    <row r="7" spans="1:16" s="7" customFormat="1" ht="18.600000000000001" x14ac:dyDescent="0.4">
      <c r="A7" s="44" t="s">
        <v>175</v>
      </c>
      <c r="B7" s="45"/>
      <c r="C7" s="45"/>
      <c r="D7" s="45"/>
      <c r="E7" s="45"/>
      <c r="F7" s="45"/>
      <c r="G7" s="45"/>
      <c r="H7" s="45"/>
      <c r="I7" s="46"/>
    </row>
    <row r="8" spans="1:16" s="5" customFormat="1" ht="16.5" customHeight="1" x14ac:dyDescent="0.35">
      <c r="A8" s="66" t="s">
        <v>176</v>
      </c>
      <c r="B8" s="67"/>
      <c r="C8" s="67"/>
      <c r="D8" s="67"/>
      <c r="E8" s="67"/>
      <c r="F8" s="67"/>
      <c r="G8" s="67"/>
      <c r="H8" s="67"/>
      <c r="I8" s="68"/>
    </row>
    <row r="9" spans="1:16" s="6" customFormat="1" ht="30.75" customHeight="1" x14ac:dyDescent="0.35">
      <c r="A9" s="12"/>
      <c r="B9" s="14" t="s">
        <v>168</v>
      </c>
      <c r="C9" s="13"/>
      <c r="D9" s="20" t="s">
        <v>2</v>
      </c>
      <c r="E9" s="13"/>
      <c r="F9" s="14" t="s">
        <v>169</v>
      </c>
      <c r="H9" s="20" t="s">
        <v>167</v>
      </c>
      <c r="I9" s="19"/>
    </row>
    <row r="10" spans="1:16" s="5" customFormat="1" ht="48.6" x14ac:dyDescent="0.35">
      <c r="A10" s="10"/>
      <c r="B10" s="22" t="str">
        <f>VLOOKUP(B5,myc!$A$1:$M$26,2,FALSE)</f>
        <v>-</v>
      </c>
      <c r="C10" s="6"/>
      <c r="D10" s="22" t="str">
        <f>VLOOKUP(B5,myc!$A$1:$M$26,3,FALSE)</f>
        <v>-</v>
      </c>
      <c r="E10" s="6"/>
      <c r="F10" s="22" t="str">
        <f>VLOOKUP(B5,myc!$A$1:$M$26,4,FALSE)</f>
        <v>-</v>
      </c>
      <c r="G10" s="6"/>
      <c r="H10" s="23" t="s">
        <v>165</v>
      </c>
      <c r="I10" s="11"/>
    </row>
    <row r="11" spans="1:16" s="5" customFormat="1" ht="16.5" customHeight="1" x14ac:dyDescent="0.35">
      <c r="A11" s="62"/>
      <c r="B11" s="63"/>
      <c r="C11" s="63"/>
      <c r="D11" s="63"/>
      <c r="E11" s="63"/>
      <c r="F11" s="63"/>
      <c r="G11" s="63"/>
      <c r="H11" s="63"/>
      <c r="I11" s="64"/>
    </row>
    <row r="12" spans="1:16" s="7" customFormat="1" ht="18.600000000000001" x14ac:dyDescent="0.4">
      <c r="A12" s="44" t="s">
        <v>174</v>
      </c>
      <c r="B12" s="45"/>
      <c r="C12" s="45"/>
      <c r="D12" s="45"/>
      <c r="E12" s="45"/>
      <c r="F12" s="45"/>
      <c r="G12" s="45"/>
      <c r="H12" s="45"/>
      <c r="I12" s="46"/>
    </row>
    <row r="13" spans="1:16" s="5" customFormat="1" ht="16.5" customHeight="1" x14ac:dyDescent="0.35">
      <c r="A13" s="66" t="s">
        <v>176</v>
      </c>
      <c r="B13" s="67"/>
      <c r="C13" s="67"/>
      <c r="D13" s="67"/>
      <c r="E13" s="67"/>
      <c r="F13" s="67"/>
      <c r="G13" s="67"/>
      <c r="H13" s="67"/>
      <c r="I13" s="68"/>
    </row>
    <row r="14" spans="1:16" s="5" customFormat="1" ht="30.75" customHeight="1" x14ac:dyDescent="0.35">
      <c r="A14" s="12"/>
      <c r="B14" s="14" t="s">
        <v>168</v>
      </c>
      <c r="C14" s="13"/>
      <c r="D14" s="20" t="s">
        <v>2</v>
      </c>
      <c r="E14" s="13"/>
      <c r="F14" s="14" t="s">
        <v>169</v>
      </c>
      <c r="H14" s="20" t="s">
        <v>167</v>
      </c>
      <c r="I14" s="19"/>
    </row>
    <row r="15" spans="1:16" s="5" customFormat="1" ht="35.1" customHeight="1" x14ac:dyDescent="0.35">
      <c r="A15" s="10"/>
      <c r="B15" s="22" t="str">
        <f>VLOOKUP(B5,myc!$A$1:$M$26,5,FALSE)</f>
        <v>-</v>
      </c>
      <c r="C15" s="6"/>
      <c r="D15" s="22" t="str">
        <f>VLOOKUP(B5,myc!$A$1:$M$26,6,FALSE)</f>
        <v>-</v>
      </c>
      <c r="E15" s="6"/>
      <c r="F15" s="22" t="str">
        <f>VLOOKUP(B5,myc!$A$1:$M$26,7,FALSE)</f>
        <v>-</v>
      </c>
      <c r="G15" s="6"/>
      <c r="H15" s="24" t="s">
        <v>171</v>
      </c>
      <c r="I15" s="11"/>
    </row>
    <row r="16" spans="1:16" s="5" customFormat="1" ht="16.5" customHeight="1" x14ac:dyDescent="0.35">
      <c r="A16" s="62"/>
      <c r="B16" s="63"/>
      <c r="C16" s="63"/>
      <c r="D16" s="63"/>
      <c r="E16" s="63"/>
      <c r="F16" s="63"/>
      <c r="G16" s="63"/>
      <c r="H16" s="63"/>
      <c r="I16" s="64"/>
    </row>
    <row r="17" spans="1:9" s="7" customFormat="1" ht="18.600000000000001" x14ac:dyDescent="0.4">
      <c r="A17" s="44" t="s">
        <v>173</v>
      </c>
      <c r="B17" s="45"/>
      <c r="C17" s="45"/>
      <c r="D17" s="45"/>
      <c r="E17" s="45"/>
      <c r="F17" s="45"/>
      <c r="G17" s="45"/>
      <c r="H17" s="45"/>
      <c r="I17" s="46"/>
    </row>
    <row r="18" spans="1:9" s="5" customFormat="1" ht="16.5" customHeight="1" x14ac:dyDescent="0.35">
      <c r="A18" s="66" t="s">
        <v>176</v>
      </c>
      <c r="B18" s="67"/>
      <c r="C18" s="67"/>
      <c r="D18" s="67"/>
      <c r="E18" s="67"/>
      <c r="F18" s="67"/>
      <c r="G18" s="67"/>
      <c r="H18" s="67"/>
      <c r="I18" s="68"/>
    </row>
    <row r="19" spans="1:9" s="5" customFormat="1" ht="30.75" customHeight="1" x14ac:dyDescent="0.35">
      <c r="A19" s="12"/>
      <c r="B19" s="14" t="s">
        <v>168</v>
      </c>
      <c r="C19" s="13"/>
      <c r="D19" s="20" t="s">
        <v>2</v>
      </c>
      <c r="E19" s="13"/>
      <c r="F19" s="14" t="s">
        <v>169</v>
      </c>
      <c r="H19" s="20" t="s">
        <v>167</v>
      </c>
      <c r="I19" s="19"/>
    </row>
    <row r="20" spans="1:9" s="5" customFormat="1" ht="35.1" customHeight="1" x14ac:dyDescent="0.35">
      <c r="A20" s="10"/>
      <c r="B20" s="22" t="str">
        <f>VLOOKUP(B5,myc!$A$1:$M$26,8,FALSE)</f>
        <v>-</v>
      </c>
      <c r="C20" s="6"/>
      <c r="D20" s="22" t="str">
        <f>VLOOKUP(B5,myc!$A$1:$M$26,9,FALSE)</f>
        <v>-</v>
      </c>
      <c r="E20" s="6"/>
      <c r="F20" s="22" t="str">
        <f>VLOOKUP(B5,myc!$A$1:$M$26,10,FALSE)</f>
        <v>-</v>
      </c>
      <c r="G20" s="6"/>
      <c r="H20" s="24" t="s">
        <v>171</v>
      </c>
      <c r="I20" s="11"/>
    </row>
    <row r="21" spans="1:9" s="5" customFormat="1" ht="16.5" customHeight="1" x14ac:dyDescent="0.35">
      <c r="A21" s="62"/>
      <c r="B21" s="63"/>
      <c r="C21" s="63"/>
      <c r="D21" s="63"/>
      <c r="E21" s="63"/>
      <c r="F21" s="63"/>
      <c r="G21" s="63"/>
      <c r="H21" s="63"/>
      <c r="I21" s="64"/>
    </row>
    <row r="22" spans="1:9" s="7" customFormat="1" ht="18.600000000000001" x14ac:dyDescent="0.4">
      <c r="A22" s="44" t="s">
        <v>177</v>
      </c>
      <c r="B22" s="45"/>
      <c r="C22" s="45"/>
      <c r="D22" s="45"/>
      <c r="E22" s="45"/>
      <c r="F22" s="45"/>
      <c r="G22" s="45"/>
      <c r="H22" s="45"/>
      <c r="I22" s="46"/>
    </row>
    <row r="23" spans="1:9" s="5" customFormat="1" ht="16.5" customHeight="1" x14ac:dyDescent="0.35">
      <c r="A23" s="66"/>
      <c r="B23" s="67"/>
      <c r="C23" s="67"/>
      <c r="D23" s="67"/>
      <c r="E23" s="67"/>
      <c r="F23" s="67"/>
      <c r="G23" s="67"/>
      <c r="H23" s="67"/>
      <c r="I23" s="68"/>
    </row>
    <row r="24" spans="1:9" s="5" customFormat="1" ht="30.75" customHeight="1" x14ac:dyDescent="0.35">
      <c r="A24" s="12"/>
      <c r="B24" s="16" t="s">
        <v>168</v>
      </c>
      <c r="C24" s="13"/>
      <c r="D24" s="15" t="s">
        <v>2</v>
      </c>
      <c r="E24" s="13"/>
      <c r="F24" s="16" t="s">
        <v>169</v>
      </c>
      <c r="H24" s="15" t="s">
        <v>167</v>
      </c>
      <c r="I24" s="19"/>
    </row>
    <row r="25" spans="1:9" s="5" customFormat="1" ht="34.5" customHeight="1" x14ac:dyDescent="0.35">
      <c r="A25" s="10"/>
      <c r="B25" s="22" t="str">
        <f>VLOOKUP(B5,myc!$A$1:$M$26,11,FALSE)</f>
        <v>-</v>
      </c>
      <c r="C25" s="6"/>
      <c r="D25" s="22" t="str">
        <f>VLOOKUP(B5,myc!$A$1:$M$26,12,FALSE)</f>
        <v>-</v>
      </c>
      <c r="E25" s="6"/>
      <c r="F25" s="22" t="str">
        <f>VLOOKUP(B5,myc!$A$1:$M$26,13,FALSE)</f>
        <v>-</v>
      </c>
      <c r="G25" s="6"/>
      <c r="H25" s="24" t="s">
        <v>171</v>
      </c>
      <c r="I25" s="11"/>
    </row>
    <row r="26" spans="1:9" s="5" customFormat="1" ht="16.5" customHeight="1" x14ac:dyDescent="0.35">
      <c r="A26" s="62"/>
      <c r="B26" s="63"/>
      <c r="C26" s="63"/>
      <c r="D26" s="63"/>
      <c r="E26" s="63"/>
      <c r="F26" s="63"/>
      <c r="G26" s="63"/>
      <c r="H26" s="63"/>
      <c r="I26" s="64"/>
    </row>
    <row r="27" spans="1:9" ht="129.9" customHeight="1" x14ac:dyDescent="0.35">
      <c r="A27" s="59" t="s">
        <v>178</v>
      </c>
      <c r="B27" s="60"/>
      <c r="C27" s="60"/>
      <c r="D27" s="60"/>
      <c r="E27" s="60"/>
      <c r="F27" s="60"/>
      <c r="G27" s="60"/>
      <c r="H27" s="60"/>
      <c r="I27" s="61"/>
    </row>
    <row r="28" spans="1:9" ht="30" customHeight="1" x14ac:dyDescent="0.35">
      <c r="A28" s="38" t="s">
        <v>172</v>
      </c>
      <c r="B28" s="39"/>
      <c r="C28" s="39"/>
      <c r="D28" s="39"/>
      <c r="E28" s="39"/>
      <c r="F28" s="39"/>
      <c r="G28" s="39"/>
      <c r="H28" s="39"/>
      <c r="I28" s="40"/>
    </row>
    <row r="29" spans="1:9" x14ac:dyDescent="0.35">
      <c r="A29" s="4"/>
      <c r="B29" s="4"/>
      <c r="C29" s="4"/>
      <c r="D29" s="4"/>
      <c r="E29" s="4"/>
      <c r="F29" s="4"/>
      <c r="G29" s="4"/>
      <c r="H29" s="4"/>
      <c r="I29" s="4"/>
    </row>
    <row r="30" spans="1:9" x14ac:dyDescent="0.35">
      <c r="A30" s="4"/>
      <c r="B30" s="4"/>
      <c r="C30" s="4"/>
      <c r="D30" s="4"/>
      <c r="E30" s="4"/>
      <c r="F30" s="4"/>
      <c r="G30" s="4"/>
      <c r="H30" s="4"/>
      <c r="I30" s="4"/>
    </row>
    <row r="31" spans="1:9" x14ac:dyDescent="0.35">
      <c r="A31" s="4"/>
      <c r="B31" s="4"/>
      <c r="C31" s="4"/>
      <c r="D31" s="4"/>
      <c r="E31" s="4"/>
      <c r="F31" s="4"/>
      <c r="G31" s="4"/>
      <c r="H31" s="4"/>
      <c r="I31" s="4"/>
    </row>
    <row r="32" spans="1:9" x14ac:dyDescent="0.35">
      <c r="A32" s="4"/>
      <c r="B32" s="4"/>
      <c r="C32" s="4"/>
      <c r="D32" s="4"/>
      <c r="E32" s="4"/>
      <c r="F32" s="4"/>
      <c r="G32" s="4"/>
      <c r="H32" s="4"/>
      <c r="I32" s="4"/>
    </row>
  </sheetData>
  <mergeCells count="20">
    <mergeCell ref="A28:I28"/>
    <mergeCell ref="A8:I8"/>
    <mergeCell ref="A11:I11"/>
    <mergeCell ref="A13:I13"/>
    <mergeCell ref="A16:I16"/>
    <mergeCell ref="A18:I18"/>
    <mergeCell ref="A21:I21"/>
    <mergeCell ref="A23:I23"/>
    <mergeCell ref="A26:I26"/>
    <mergeCell ref="A22:I22"/>
    <mergeCell ref="A1:I1"/>
    <mergeCell ref="A27:I27"/>
    <mergeCell ref="A3:I3"/>
    <mergeCell ref="A7:I7"/>
    <mergeCell ref="A12:I12"/>
    <mergeCell ref="A17:I17"/>
    <mergeCell ref="A2:I2"/>
    <mergeCell ref="A4:I4"/>
    <mergeCell ref="A6:I6"/>
    <mergeCell ref="D5:H5"/>
  </mergeCells>
  <hyperlinks>
    <hyperlink ref="A28:I28" r:id="rId1" display="RCUH Guide to Health and Welfare Benefits" xr:uid="{1D7A75BF-AEB2-4EF1-8C97-BD43BC939B0A}"/>
  </hyperlinks>
  <pageMargins left="0.25" right="0.25" top="0.75" bottom="0.75" header="0.3" footer="0.3"/>
  <pageSetup scale="63" orientation="portrait" r:id="rId2"/>
  <extLst>
    <ext xmlns:x14="http://schemas.microsoft.com/office/spreadsheetml/2009/9/main" uri="{CCE6A557-97BC-4b89-ADB6-D9C93CAAB3DF}">
      <x14:dataValidations xmlns:xm="http://schemas.microsoft.com/office/excel/2006/main" count="1">
        <x14:dataValidation type="list" showInputMessage="1" showErrorMessage="1" promptTitle="Requested Date of Change" prompt="Use the Drop-down menu to select the requested effective date of change (subject to RCUH review and approval)_x000a__x000a_" xr:uid="{41A09759-7F53-4E21-B42C-FA0E3A24E74F}">
          <x14:formula1>
            <xm:f>myc!$A$2:$A$26</xm:f>
          </x14:formula1>
          <xm:sqref>B5</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FB14727-9754-4069-8D5B-EFAA578F8020}">
  <dimension ref="A1:F25"/>
  <sheetViews>
    <sheetView workbookViewId="0">
      <selection activeCell="E16" sqref="E16"/>
    </sheetView>
  </sheetViews>
  <sheetFormatPr defaultRowHeight="14.4" x14ac:dyDescent="0.3"/>
  <cols>
    <col min="1" max="1" width="28.33203125" customWidth="1"/>
    <col min="2" max="2" width="21" customWidth="1"/>
    <col min="3" max="3" width="22.88671875" customWidth="1"/>
    <col min="4" max="4" width="16.44140625" customWidth="1"/>
    <col min="5" max="5" width="18.109375" customWidth="1"/>
    <col min="6" max="6" width="25.33203125" customWidth="1"/>
  </cols>
  <sheetData>
    <row r="1" spans="1:6" x14ac:dyDescent="0.3">
      <c r="A1" t="s">
        <v>0</v>
      </c>
      <c r="B1" s="1" t="s">
        <v>1</v>
      </c>
      <c r="C1" s="1" t="s">
        <v>2</v>
      </c>
      <c r="D1" s="1" t="s">
        <v>3</v>
      </c>
      <c r="E1" s="1" t="s">
        <v>89</v>
      </c>
      <c r="F1" s="1" t="s">
        <v>64</v>
      </c>
    </row>
    <row r="2" spans="1:6" x14ac:dyDescent="0.3">
      <c r="A2" t="s">
        <v>65</v>
      </c>
      <c r="B2" s="1" t="s">
        <v>4</v>
      </c>
      <c r="C2" s="1" t="s">
        <v>16</v>
      </c>
      <c r="D2" s="1" t="s">
        <v>18</v>
      </c>
      <c r="E2" s="1" t="s">
        <v>20</v>
      </c>
      <c r="F2" s="1" t="s">
        <v>22</v>
      </c>
    </row>
    <row r="3" spans="1:6" x14ac:dyDescent="0.3">
      <c r="A3" t="s">
        <v>67</v>
      </c>
      <c r="B3" s="1" t="s">
        <v>5</v>
      </c>
      <c r="C3" s="1" t="s">
        <v>17</v>
      </c>
      <c r="D3" s="1" t="s">
        <v>19</v>
      </c>
      <c r="E3" s="1" t="s">
        <v>21</v>
      </c>
      <c r="F3" s="1" t="s">
        <v>23</v>
      </c>
    </row>
    <row r="4" spans="1:6" x14ac:dyDescent="0.3">
      <c r="A4" t="s">
        <v>66</v>
      </c>
      <c r="B4" s="1" t="s">
        <v>5</v>
      </c>
      <c r="C4" s="1" t="s">
        <v>17</v>
      </c>
      <c r="D4" s="1" t="s">
        <v>19</v>
      </c>
      <c r="E4" s="1" t="s">
        <v>21</v>
      </c>
      <c r="F4" s="1" t="s">
        <v>23</v>
      </c>
    </row>
    <row r="5" spans="1:6" x14ac:dyDescent="0.3">
      <c r="A5" t="s">
        <v>68</v>
      </c>
      <c r="B5" s="1" t="s">
        <v>6</v>
      </c>
      <c r="C5" s="1" t="s">
        <v>24</v>
      </c>
      <c r="D5" s="1" t="s">
        <v>25</v>
      </c>
      <c r="E5" s="1" t="s">
        <v>26</v>
      </c>
      <c r="F5" s="1" t="s">
        <v>27</v>
      </c>
    </row>
    <row r="6" spans="1:6" x14ac:dyDescent="0.3">
      <c r="A6" t="s">
        <v>69</v>
      </c>
      <c r="B6" s="1" t="s">
        <v>6</v>
      </c>
      <c r="C6" s="1" t="s">
        <v>24</v>
      </c>
      <c r="D6" s="1" t="s">
        <v>25</v>
      </c>
      <c r="E6" s="1" t="s">
        <v>26</v>
      </c>
      <c r="F6" s="1" t="s">
        <v>27</v>
      </c>
    </row>
    <row r="7" spans="1:6" x14ac:dyDescent="0.3">
      <c r="A7" t="s">
        <v>70</v>
      </c>
      <c r="B7" s="1" t="s">
        <v>7</v>
      </c>
      <c r="C7" s="1" t="s">
        <v>28</v>
      </c>
      <c r="D7" s="1" t="s">
        <v>29</v>
      </c>
      <c r="E7" s="1" t="s">
        <v>30</v>
      </c>
      <c r="F7" s="1" t="s">
        <v>31</v>
      </c>
    </row>
    <row r="8" spans="1:6" x14ac:dyDescent="0.3">
      <c r="A8" t="s">
        <v>71</v>
      </c>
      <c r="B8" s="1" t="s">
        <v>7</v>
      </c>
      <c r="C8" s="1" t="s">
        <v>28</v>
      </c>
      <c r="D8" s="1" t="s">
        <v>29</v>
      </c>
      <c r="E8" s="1" t="s">
        <v>30</v>
      </c>
      <c r="F8" s="1" t="s">
        <v>31</v>
      </c>
    </row>
    <row r="9" spans="1:6" x14ac:dyDescent="0.3">
      <c r="A9" t="s">
        <v>72</v>
      </c>
      <c r="B9" s="1" t="s">
        <v>8</v>
      </c>
      <c r="C9" s="1" t="s">
        <v>32</v>
      </c>
      <c r="D9" s="1" t="s">
        <v>33</v>
      </c>
      <c r="E9" s="1" t="s">
        <v>34</v>
      </c>
      <c r="F9" s="1" t="s">
        <v>35</v>
      </c>
    </row>
    <row r="10" spans="1:6" x14ac:dyDescent="0.3">
      <c r="A10" t="s">
        <v>73</v>
      </c>
      <c r="B10" s="1" t="s">
        <v>8</v>
      </c>
      <c r="C10" s="1" t="s">
        <v>32</v>
      </c>
      <c r="D10" s="1" t="s">
        <v>33</v>
      </c>
      <c r="E10" s="1" t="s">
        <v>34</v>
      </c>
      <c r="F10" s="1" t="s">
        <v>35</v>
      </c>
    </row>
    <row r="11" spans="1:6" x14ac:dyDescent="0.3">
      <c r="A11" t="s">
        <v>74</v>
      </c>
      <c r="B11" s="1" t="s">
        <v>9</v>
      </c>
      <c r="C11" s="1" t="s">
        <v>36</v>
      </c>
      <c r="D11" s="1" t="s">
        <v>37</v>
      </c>
      <c r="E11" s="1" t="s">
        <v>38</v>
      </c>
      <c r="F11" s="1" t="s">
        <v>39</v>
      </c>
    </row>
    <row r="12" spans="1:6" x14ac:dyDescent="0.3">
      <c r="A12" t="s">
        <v>75</v>
      </c>
      <c r="B12" s="1" t="s">
        <v>9</v>
      </c>
      <c r="C12" s="1" t="s">
        <v>36</v>
      </c>
      <c r="D12" s="1" t="s">
        <v>37</v>
      </c>
      <c r="E12" s="1" t="s">
        <v>38</v>
      </c>
      <c r="F12" s="1" t="s">
        <v>39</v>
      </c>
    </row>
    <row r="13" spans="1:6" x14ac:dyDescent="0.3">
      <c r="A13" t="s">
        <v>76</v>
      </c>
      <c r="B13" s="1" t="s">
        <v>10</v>
      </c>
      <c r="C13" s="1" t="s">
        <v>40</v>
      </c>
      <c r="D13" s="1" t="s">
        <v>43</v>
      </c>
      <c r="E13" s="1" t="s">
        <v>44</v>
      </c>
      <c r="F13" s="1" t="s">
        <v>41</v>
      </c>
    </row>
    <row r="14" spans="1:6" x14ac:dyDescent="0.3">
      <c r="A14" t="s">
        <v>77</v>
      </c>
      <c r="B14" s="1" t="s">
        <v>10</v>
      </c>
      <c r="C14" s="1" t="s">
        <v>40</v>
      </c>
      <c r="D14" s="1" t="s">
        <v>43</v>
      </c>
      <c r="E14" s="1" t="s">
        <v>44</v>
      </c>
      <c r="F14" s="1" t="s">
        <v>41</v>
      </c>
    </row>
    <row r="15" spans="1:6" x14ac:dyDescent="0.3">
      <c r="A15" t="s">
        <v>78</v>
      </c>
      <c r="B15" s="1" t="s">
        <v>11</v>
      </c>
      <c r="C15" s="1" t="s">
        <v>42</v>
      </c>
      <c r="D15" s="1" t="s">
        <v>45</v>
      </c>
      <c r="E15" s="1" t="s">
        <v>46</v>
      </c>
      <c r="F15" s="1" t="s">
        <v>47</v>
      </c>
    </row>
    <row r="16" spans="1:6" x14ac:dyDescent="0.3">
      <c r="A16" t="s">
        <v>79</v>
      </c>
      <c r="B16" s="1" t="s">
        <v>11</v>
      </c>
      <c r="C16" s="1" t="s">
        <v>42</v>
      </c>
      <c r="D16" s="1" t="s">
        <v>45</v>
      </c>
      <c r="E16" s="1" t="s">
        <v>46</v>
      </c>
      <c r="F16" s="1" t="s">
        <v>47</v>
      </c>
    </row>
    <row r="17" spans="1:6" x14ac:dyDescent="0.3">
      <c r="A17" t="s">
        <v>80</v>
      </c>
      <c r="B17" s="1" t="s">
        <v>12</v>
      </c>
      <c r="C17" s="1" t="s">
        <v>48</v>
      </c>
      <c r="D17" s="1" t="s">
        <v>49</v>
      </c>
      <c r="E17" s="1" t="s">
        <v>50</v>
      </c>
      <c r="F17" s="1" t="s">
        <v>51</v>
      </c>
    </row>
    <row r="18" spans="1:6" x14ac:dyDescent="0.3">
      <c r="A18" t="s">
        <v>81</v>
      </c>
      <c r="B18" s="1" t="s">
        <v>12</v>
      </c>
      <c r="C18" s="1" t="s">
        <v>48</v>
      </c>
      <c r="D18" s="1" t="s">
        <v>49</v>
      </c>
      <c r="E18" s="1" t="s">
        <v>50</v>
      </c>
      <c r="F18" s="1" t="s">
        <v>51</v>
      </c>
    </row>
    <row r="19" spans="1:6" x14ac:dyDescent="0.3">
      <c r="A19" t="s">
        <v>82</v>
      </c>
      <c r="B19" s="1" t="s">
        <v>13</v>
      </c>
      <c r="C19" s="1" t="s">
        <v>52</v>
      </c>
      <c r="D19" s="1" t="s">
        <v>53</v>
      </c>
      <c r="E19" s="1" t="s">
        <v>54</v>
      </c>
      <c r="F19" s="1" t="s">
        <v>55</v>
      </c>
    </row>
    <row r="20" spans="1:6" x14ac:dyDescent="0.3">
      <c r="A20" t="s">
        <v>83</v>
      </c>
      <c r="B20" s="1" t="s">
        <v>13</v>
      </c>
      <c r="C20" s="1" t="s">
        <v>52</v>
      </c>
      <c r="D20" s="1" t="s">
        <v>53</v>
      </c>
      <c r="E20" s="1" t="s">
        <v>54</v>
      </c>
      <c r="F20" s="1" t="s">
        <v>55</v>
      </c>
    </row>
    <row r="21" spans="1:6" x14ac:dyDescent="0.3">
      <c r="A21" t="s">
        <v>84</v>
      </c>
      <c r="B21" s="1" t="s">
        <v>14</v>
      </c>
      <c r="C21" s="1" t="s">
        <v>56</v>
      </c>
      <c r="D21" s="1" t="s">
        <v>57</v>
      </c>
      <c r="E21" s="1" t="s">
        <v>58</v>
      </c>
      <c r="F21" s="1" t="s">
        <v>59</v>
      </c>
    </row>
    <row r="22" spans="1:6" x14ac:dyDescent="0.3">
      <c r="A22" t="s">
        <v>85</v>
      </c>
      <c r="B22" s="1" t="s">
        <v>14</v>
      </c>
      <c r="C22" s="1" t="s">
        <v>56</v>
      </c>
      <c r="D22" s="1" t="s">
        <v>57</v>
      </c>
      <c r="E22" s="1" t="s">
        <v>58</v>
      </c>
      <c r="F22" s="1" t="s">
        <v>59</v>
      </c>
    </row>
    <row r="23" spans="1:6" x14ac:dyDescent="0.3">
      <c r="A23" t="s">
        <v>86</v>
      </c>
      <c r="B23" s="1" t="s">
        <v>15</v>
      </c>
      <c r="C23" s="1" t="s">
        <v>60</v>
      </c>
      <c r="D23" s="1" t="s">
        <v>61</v>
      </c>
      <c r="E23" s="1" t="s">
        <v>62</v>
      </c>
      <c r="F23" s="1" t="s">
        <v>63</v>
      </c>
    </row>
    <row r="24" spans="1:6" x14ac:dyDescent="0.3">
      <c r="A24" t="s">
        <v>87</v>
      </c>
      <c r="B24" s="1" t="s">
        <v>15</v>
      </c>
      <c r="C24" s="1" t="s">
        <v>60</v>
      </c>
      <c r="D24" s="1" t="s">
        <v>61</v>
      </c>
      <c r="E24" s="1" t="s">
        <v>62</v>
      </c>
      <c r="F24" s="1" t="s">
        <v>63</v>
      </c>
    </row>
    <row r="25" spans="1:6" x14ac:dyDescent="0.3">
      <c r="A25" t="s">
        <v>88</v>
      </c>
      <c r="B25" s="1" t="s">
        <v>4</v>
      </c>
      <c r="C25" s="1" t="s">
        <v>16</v>
      </c>
      <c r="D25" s="1" t="s">
        <v>18</v>
      </c>
      <c r="E25" s="1" t="s">
        <v>20</v>
      </c>
      <c r="F25" s="1" t="s">
        <v>22</v>
      </c>
    </row>
  </sheetData>
  <sheetProtection sheet="1" objects="1" scenarios="1"/>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A143DCF-73CA-44F8-95A4-56C9C5EAF8D3}">
  <dimension ref="A1:Q26"/>
  <sheetViews>
    <sheetView topLeftCell="A2" workbookViewId="0">
      <selection activeCell="A3" sqref="A3:A26"/>
    </sheetView>
  </sheetViews>
  <sheetFormatPr defaultRowHeight="14.4" x14ac:dyDescent="0.3"/>
  <cols>
    <col min="1" max="1" width="27.6640625" customWidth="1"/>
    <col min="2" max="19" width="15.33203125" customWidth="1"/>
  </cols>
  <sheetData>
    <row r="1" spans="1:17" ht="57" customHeight="1" x14ac:dyDescent="0.3">
      <c r="A1" s="3"/>
      <c r="B1" s="3" t="s">
        <v>93</v>
      </c>
      <c r="C1" s="3" t="s">
        <v>91</v>
      </c>
      <c r="D1" s="3" t="s">
        <v>92</v>
      </c>
      <c r="E1" s="3" t="s">
        <v>94</v>
      </c>
      <c r="F1" s="3" t="s">
        <v>95</v>
      </c>
      <c r="G1" s="3" t="s">
        <v>96</v>
      </c>
      <c r="H1" s="3" t="s">
        <v>97</v>
      </c>
      <c r="I1" s="3" t="s">
        <v>98</v>
      </c>
      <c r="J1" s="3" t="s">
        <v>99</v>
      </c>
      <c r="K1" s="3" t="s">
        <v>100</v>
      </c>
      <c r="L1" s="3" t="s">
        <v>101</v>
      </c>
      <c r="M1" s="3" t="s">
        <v>102</v>
      </c>
      <c r="N1" s="3"/>
      <c r="O1" s="3"/>
      <c r="P1" s="3"/>
      <c r="Q1" s="3"/>
    </row>
    <row r="2" spans="1:17" ht="38.25" customHeight="1" x14ac:dyDescent="0.3">
      <c r="A2" s="3" t="s">
        <v>90</v>
      </c>
      <c r="B2" s="3" t="s">
        <v>166</v>
      </c>
      <c r="C2" s="3" t="s">
        <v>166</v>
      </c>
      <c r="D2" s="3" t="s">
        <v>166</v>
      </c>
      <c r="E2" s="3" t="s">
        <v>166</v>
      </c>
      <c r="F2" s="3" t="s">
        <v>166</v>
      </c>
      <c r="G2" s="3" t="s">
        <v>166</v>
      </c>
      <c r="H2" s="3" t="s">
        <v>166</v>
      </c>
      <c r="I2" s="3" t="s">
        <v>166</v>
      </c>
      <c r="J2" s="3" t="s">
        <v>166</v>
      </c>
      <c r="K2" s="3" t="s">
        <v>166</v>
      </c>
      <c r="L2" s="3" t="s">
        <v>166</v>
      </c>
      <c r="M2" s="3" t="s">
        <v>166</v>
      </c>
      <c r="N2" s="3"/>
      <c r="O2" s="3"/>
      <c r="P2" s="3"/>
      <c r="Q2" s="3"/>
    </row>
    <row r="3" spans="1:17" x14ac:dyDescent="0.3">
      <c r="A3" s="1" t="s">
        <v>15</v>
      </c>
      <c r="B3" s="1" t="s">
        <v>63</v>
      </c>
      <c r="C3" s="1" t="s">
        <v>60</v>
      </c>
      <c r="D3" s="1" t="s">
        <v>61</v>
      </c>
      <c r="E3" s="1" t="s">
        <v>141</v>
      </c>
      <c r="F3" s="1" t="s">
        <v>117</v>
      </c>
      <c r="G3" s="1" t="s">
        <v>137</v>
      </c>
      <c r="H3" s="1" t="s">
        <v>152</v>
      </c>
      <c r="I3" s="1" t="s">
        <v>128</v>
      </c>
      <c r="J3" s="1" t="s">
        <v>140</v>
      </c>
      <c r="K3" s="1" t="s">
        <v>141</v>
      </c>
      <c r="L3" s="1" t="s">
        <v>117</v>
      </c>
      <c r="M3" s="1" t="s">
        <v>137</v>
      </c>
    </row>
    <row r="4" spans="1:17" x14ac:dyDescent="0.3">
      <c r="A4" s="1" t="s">
        <v>103</v>
      </c>
      <c r="B4" s="1" t="s">
        <v>115</v>
      </c>
      <c r="C4" s="1" t="s">
        <v>116</v>
      </c>
      <c r="D4" s="1" t="s">
        <v>116</v>
      </c>
      <c r="E4" s="1" t="s">
        <v>115</v>
      </c>
      <c r="F4" s="1" t="s">
        <v>116</v>
      </c>
      <c r="G4" s="1" t="s">
        <v>116</v>
      </c>
      <c r="H4" s="1" t="s">
        <v>115</v>
      </c>
      <c r="I4" s="1" t="s">
        <v>116</v>
      </c>
      <c r="J4" s="1" t="s">
        <v>116</v>
      </c>
      <c r="K4" s="1" t="s">
        <v>154</v>
      </c>
      <c r="L4" s="1" t="s">
        <v>16</v>
      </c>
      <c r="M4" s="1" t="s">
        <v>18</v>
      </c>
    </row>
    <row r="5" spans="1:17" x14ac:dyDescent="0.3">
      <c r="A5" s="1" t="s">
        <v>4</v>
      </c>
      <c r="B5" s="1" t="s">
        <v>22</v>
      </c>
      <c r="C5" s="1" t="s">
        <v>16</v>
      </c>
      <c r="D5" s="1" t="s">
        <v>18</v>
      </c>
      <c r="E5" s="1" t="s">
        <v>142</v>
      </c>
      <c r="F5" s="1" t="s">
        <v>118</v>
      </c>
      <c r="G5" s="1" t="s">
        <v>129</v>
      </c>
      <c r="H5" s="1" t="s">
        <v>141</v>
      </c>
      <c r="I5" s="1" t="s">
        <v>117</v>
      </c>
      <c r="J5" s="1" t="s">
        <v>137</v>
      </c>
      <c r="K5" s="1" t="s">
        <v>142</v>
      </c>
      <c r="L5" s="1" t="s">
        <v>118</v>
      </c>
      <c r="M5" s="1" t="s">
        <v>129</v>
      </c>
    </row>
    <row r="6" spans="1:17" x14ac:dyDescent="0.3">
      <c r="A6" s="1" t="s">
        <v>104</v>
      </c>
      <c r="B6" s="1" t="s">
        <v>115</v>
      </c>
      <c r="C6" s="1" t="s">
        <v>116</v>
      </c>
      <c r="D6" s="1" t="s">
        <v>116</v>
      </c>
      <c r="E6" s="1" t="s">
        <v>115</v>
      </c>
      <c r="F6" s="1" t="s">
        <v>116</v>
      </c>
      <c r="G6" s="1" t="s">
        <v>116</v>
      </c>
      <c r="H6" s="1" t="s">
        <v>115</v>
      </c>
      <c r="I6" s="1" t="s">
        <v>116</v>
      </c>
      <c r="J6" s="1" t="s">
        <v>116</v>
      </c>
      <c r="K6" s="1" t="s">
        <v>155</v>
      </c>
      <c r="L6" s="1" t="s">
        <v>17</v>
      </c>
      <c r="M6" s="1" t="s">
        <v>19</v>
      </c>
    </row>
    <row r="7" spans="1:17" x14ac:dyDescent="0.3">
      <c r="A7" s="1" t="s">
        <v>5</v>
      </c>
      <c r="B7" s="1" t="s">
        <v>23</v>
      </c>
      <c r="C7" s="1" t="s">
        <v>17</v>
      </c>
      <c r="D7" s="1" t="s">
        <v>19</v>
      </c>
      <c r="E7" s="1" t="s">
        <v>143</v>
      </c>
      <c r="F7" s="1" t="s">
        <v>119</v>
      </c>
      <c r="G7" s="1" t="s">
        <v>138</v>
      </c>
      <c r="H7" s="1" t="s">
        <v>142</v>
      </c>
      <c r="I7" s="1" t="s">
        <v>118</v>
      </c>
      <c r="J7" s="1" t="s">
        <v>129</v>
      </c>
      <c r="K7" s="1" t="s">
        <v>143</v>
      </c>
      <c r="L7" s="1" t="s">
        <v>119</v>
      </c>
      <c r="M7" s="1" t="s">
        <v>138</v>
      </c>
    </row>
    <row r="8" spans="1:17" x14ac:dyDescent="0.3">
      <c r="A8" s="1" t="s">
        <v>105</v>
      </c>
      <c r="B8" s="1" t="s">
        <v>115</v>
      </c>
      <c r="C8" s="1" t="s">
        <v>116</v>
      </c>
      <c r="D8" s="1" t="s">
        <v>116</v>
      </c>
      <c r="E8" s="1" t="s">
        <v>115</v>
      </c>
      <c r="F8" s="1" t="s">
        <v>116</v>
      </c>
      <c r="G8" s="1" t="s">
        <v>116</v>
      </c>
      <c r="H8" s="1" t="s">
        <v>115</v>
      </c>
      <c r="I8" s="1" t="s">
        <v>116</v>
      </c>
      <c r="J8" s="1" t="s">
        <v>116</v>
      </c>
      <c r="K8" s="1" t="s">
        <v>156</v>
      </c>
      <c r="L8" s="1" t="s">
        <v>24</v>
      </c>
      <c r="M8" s="1" t="s">
        <v>25</v>
      </c>
    </row>
    <row r="9" spans="1:17" x14ac:dyDescent="0.3">
      <c r="A9" s="1" t="s">
        <v>6</v>
      </c>
      <c r="B9" s="1" t="s">
        <v>27</v>
      </c>
      <c r="C9" s="1" t="s">
        <v>24</v>
      </c>
      <c r="D9" s="1" t="s">
        <v>25</v>
      </c>
      <c r="E9" s="1" t="s">
        <v>144</v>
      </c>
      <c r="F9" s="1" t="s">
        <v>120</v>
      </c>
      <c r="G9" s="1" t="s">
        <v>130</v>
      </c>
      <c r="H9" s="1" t="s">
        <v>143</v>
      </c>
      <c r="I9" s="1" t="s">
        <v>119</v>
      </c>
      <c r="J9" s="1" t="s">
        <v>138</v>
      </c>
      <c r="K9" s="1" t="s">
        <v>144</v>
      </c>
      <c r="L9" s="1" t="s">
        <v>120</v>
      </c>
      <c r="M9" s="1" t="s">
        <v>130</v>
      </c>
    </row>
    <row r="10" spans="1:17" x14ac:dyDescent="0.3">
      <c r="A10" s="1" t="s">
        <v>106</v>
      </c>
      <c r="B10" s="1" t="s">
        <v>115</v>
      </c>
      <c r="C10" s="1" t="s">
        <v>116</v>
      </c>
      <c r="D10" s="1" t="s">
        <v>116</v>
      </c>
      <c r="E10" s="1" t="s">
        <v>115</v>
      </c>
      <c r="F10" s="1" t="s">
        <v>116</v>
      </c>
      <c r="G10" s="1" t="s">
        <v>116</v>
      </c>
      <c r="H10" s="1" t="s">
        <v>115</v>
      </c>
      <c r="I10" s="1" t="s">
        <v>116</v>
      </c>
      <c r="J10" s="1" t="s">
        <v>116</v>
      </c>
      <c r="K10" s="1" t="s">
        <v>157</v>
      </c>
      <c r="L10" s="1" t="s">
        <v>28</v>
      </c>
      <c r="M10" s="1" t="s">
        <v>29</v>
      </c>
    </row>
    <row r="11" spans="1:17" x14ac:dyDescent="0.3">
      <c r="A11" s="1" t="s">
        <v>7</v>
      </c>
      <c r="B11" s="1" t="s">
        <v>31</v>
      </c>
      <c r="C11" s="1" t="s">
        <v>28</v>
      </c>
      <c r="D11" s="1" t="s">
        <v>29</v>
      </c>
      <c r="E11" s="1" t="s">
        <v>145</v>
      </c>
      <c r="F11" s="1" t="s">
        <v>121</v>
      </c>
      <c r="G11" s="1" t="s">
        <v>131</v>
      </c>
      <c r="H11" s="1" t="s">
        <v>144</v>
      </c>
      <c r="I11" s="1" t="s">
        <v>120</v>
      </c>
      <c r="J11" s="1" t="s">
        <v>130</v>
      </c>
      <c r="K11" s="1" t="s">
        <v>145</v>
      </c>
      <c r="L11" s="1" t="s">
        <v>121</v>
      </c>
      <c r="M11" s="1" t="s">
        <v>131</v>
      </c>
    </row>
    <row r="12" spans="1:17" x14ac:dyDescent="0.3">
      <c r="A12" s="1" t="s">
        <v>107</v>
      </c>
      <c r="B12" s="1" t="s">
        <v>115</v>
      </c>
      <c r="C12" s="1" t="s">
        <v>116</v>
      </c>
      <c r="D12" s="1" t="s">
        <v>116</v>
      </c>
      <c r="E12" s="1" t="s">
        <v>115</v>
      </c>
      <c r="F12" s="1" t="s">
        <v>116</v>
      </c>
      <c r="G12" s="1" t="s">
        <v>116</v>
      </c>
      <c r="H12" s="1" t="s">
        <v>115</v>
      </c>
      <c r="I12" s="1" t="s">
        <v>116</v>
      </c>
      <c r="J12" s="1" t="s">
        <v>116</v>
      </c>
      <c r="K12" s="1" t="s">
        <v>158</v>
      </c>
      <c r="L12" s="1" t="s">
        <v>32</v>
      </c>
      <c r="M12" s="1" t="s">
        <v>33</v>
      </c>
    </row>
    <row r="13" spans="1:17" x14ac:dyDescent="0.3">
      <c r="A13" s="1" t="s">
        <v>8</v>
      </c>
      <c r="B13" s="1" t="s">
        <v>35</v>
      </c>
      <c r="C13" s="1" t="s">
        <v>32</v>
      </c>
      <c r="D13" s="1" t="s">
        <v>33</v>
      </c>
      <c r="E13" s="1" t="s">
        <v>146</v>
      </c>
      <c r="F13" s="1" t="s">
        <v>122</v>
      </c>
      <c r="G13" s="1" t="s">
        <v>132</v>
      </c>
      <c r="H13" s="1" t="s">
        <v>145</v>
      </c>
      <c r="I13" s="1" t="s">
        <v>121</v>
      </c>
      <c r="J13" s="1" t="s">
        <v>131</v>
      </c>
      <c r="K13" s="1" t="s">
        <v>146</v>
      </c>
      <c r="L13" s="1" t="s">
        <v>122</v>
      </c>
      <c r="M13" s="1" t="s">
        <v>132</v>
      </c>
    </row>
    <row r="14" spans="1:17" x14ac:dyDescent="0.3">
      <c r="A14" s="1" t="s">
        <v>108</v>
      </c>
      <c r="B14" s="1" t="s">
        <v>115</v>
      </c>
      <c r="C14" s="1" t="s">
        <v>116</v>
      </c>
      <c r="D14" s="1" t="s">
        <v>116</v>
      </c>
      <c r="E14" s="1" t="s">
        <v>115</v>
      </c>
      <c r="F14" s="1" t="s">
        <v>116</v>
      </c>
      <c r="G14" s="1" t="s">
        <v>116</v>
      </c>
      <c r="H14" s="1" t="s">
        <v>115</v>
      </c>
      <c r="I14" s="1" t="s">
        <v>116</v>
      </c>
      <c r="J14" s="1" t="s">
        <v>116</v>
      </c>
      <c r="K14" s="1" t="s">
        <v>159</v>
      </c>
      <c r="L14" s="1" t="s">
        <v>36</v>
      </c>
      <c r="M14" s="1" t="s">
        <v>37</v>
      </c>
    </row>
    <row r="15" spans="1:17" x14ac:dyDescent="0.3">
      <c r="A15" s="1" t="s">
        <v>9</v>
      </c>
      <c r="B15" s="1" t="s">
        <v>39</v>
      </c>
      <c r="C15" s="1" t="s">
        <v>36</v>
      </c>
      <c r="D15" s="1" t="s">
        <v>37</v>
      </c>
      <c r="E15" s="1" t="s">
        <v>147</v>
      </c>
      <c r="F15" s="1" t="s">
        <v>123</v>
      </c>
      <c r="G15" s="1" t="s">
        <v>133</v>
      </c>
      <c r="H15" s="1" t="s">
        <v>146</v>
      </c>
      <c r="I15" s="1" t="s">
        <v>122</v>
      </c>
      <c r="J15" s="1" t="s">
        <v>132</v>
      </c>
      <c r="K15" s="1" t="s">
        <v>147</v>
      </c>
      <c r="L15" s="1" t="s">
        <v>123</v>
      </c>
      <c r="M15" s="1" t="s">
        <v>133</v>
      </c>
    </row>
    <row r="16" spans="1:17" x14ac:dyDescent="0.3">
      <c r="A16" s="1" t="s">
        <v>109</v>
      </c>
      <c r="B16" s="1" t="s">
        <v>115</v>
      </c>
      <c r="C16" s="1" t="s">
        <v>116</v>
      </c>
      <c r="D16" s="1" t="s">
        <v>116</v>
      </c>
      <c r="E16" s="1" t="s">
        <v>115</v>
      </c>
      <c r="F16" s="1" t="s">
        <v>116</v>
      </c>
      <c r="G16" s="1" t="s">
        <v>116</v>
      </c>
      <c r="H16" s="1" t="s">
        <v>115</v>
      </c>
      <c r="I16" s="1" t="s">
        <v>116</v>
      </c>
      <c r="J16" s="1" t="s">
        <v>116</v>
      </c>
      <c r="K16" s="1" t="s">
        <v>160</v>
      </c>
      <c r="L16" s="1" t="s">
        <v>40</v>
      </c>
      <c r="M16" s="1" t="s">
        <v>43</v>
      </c>
    </row>
    <row r="17" spans="1:13" x14ac:dyDescent="0.3">
      <c r="A17" s="1" t="s">
        <v>10</v>
      </c>
      <c r="B17" s="1" t="s">
        <v>41</v>
      </c>
      <c r="C17" s="1" t="s">
        <v>40</v>
      </c>
      <c r="D17" s="1" t="s">
        <v>43</v>
      </c>
      <c r="E17" s="1" t="s">
        <v>148</v>
      </c>
      <c r="F17" s="1" t="s">
        <v>124</v>
      </c>
      <c r="G17" s="1" t="s">
        <v>134</v>
      </c>
      <c r="H17" s="1" t="s">
        <v>147</v>
      </c>
      <c r="I17" s="1" t="s">
        <v>123</v>
      </c>
      <c r="J17" s="1" t="s">
        <v>133</v>
      </c>
      <c r="K17" s="1" t="s">
        <v>148</v>
      </c>
      <c r="L17" s="1" t="s">
        <v>124</v>
      </c>
      <c r="M17" s="1" t="s">
        <v>134</v>
      </c>
    </row>
    <row r="18" spans="1:13" x14ac:dyDescent="0.3">
      <c r="A18" s="1" t="s">
        <v>110</v>
      </c>
      <c r="B18" s="1" t="s">
        <v>115</v>
      </c>
      <c r="C18" s="1" t="s">
        <v>116</v>
      </c>
      <c r="D18" s="1" t="s">
        <v>116</v>
      </c>
      <c r="E18" s="1" t="s">
        <v>115</v>
      </c>
      <c r="F18" s="1" t="s">
        <v>116</v>
      </c>
      <c r="G18" s="1" t="s">
        <v>116</v>
      </c>
      <c r="H18" s="1" t="s">
        <v>115</v>
      </c>
      <c r="I18" s="1" t="s">
        <v>116</v>
      </c>
      <c r="J18" s="1" t="s">
        <v>116</v>
      </c>
      <c r="K18" s="1" t="s">
        <v>161</v>
      </c>
      <c r="L18" s="1" t="s">
        <v>42</v>
      </c>
      <c r="M18" s="1" t="s">
        <v>45</v>
      </c>
    </row>
    <row r="19" spans="1:13" x14ac:dyDescent="0.3">
      <c r="A19" s="1" t="s">
        <v>11</v>
      </c>
      <c r="B19" s="1" t="s">
        <v>47</v>
      </c>
      <c r="C19" s="1" t="s">
        <v>42</v>
      </c>
      <c r="D19" s="1" t="s">
        <v>45</v>
      </c>
      <c r="E19" s="1" t="s">
        <v>149</v>
      </c>
      <c r="F19" s="1" t="s">
        <v>125</v>
      </c>
      <c r="G19" s="1" t="s">
        <v>139</v>
      </c>
      <c r="H19" s="1" t="s">
        <v>148</v>
      </c>
      <c r="I19" s="1" t="s">
        <v>124</v>
      </c>
      <c r="J19" s="1" t="s">
        <v>134</v>
      </c>
      <c r="K19" s="1" t="s">
        <v>149</v>
      </c>
      <c r="L19" s="1" t="s">
        <v>125</v>
      </c>
      <c r="M19" s="1" t="s">
        <v>139</v>
      </c>
    </row>
    <row r="20" spans="1:13" x14ac:dyDescent="0.3">
      <c r="A20" s="1" t="s">
        <v>111</v>
      </c>
      <c r="B20" s="1" t="s">
        <v>115</v>
      </c>
      <c r="C20" s="1" t="s">
        <v>116</v>
      </c>
      <c r="D20" s="1" t="s">
        <v>116</v>
      </c>
      <c r="E20" s="1" t="s">
        <v>115</v>
      </c>
      <c r="F20" s="1" t="s">
        <v>116</v>
      </c>
      <c r="G20" s="1" t="s">
        <v>116</v>
      </c>
      <c r="H20" s="1" t="s">
        <v>115</v>
      </c>
      <c r="I20" s="1" t="s">
        <v>116</v>
      </c>
      <c r="J20" s="1" t="s">
        <v>116</v>
      </c>
      <c r="K20" s="1" t="s">
        <v>162</v>
      </c>
      <c r="L20" s="1" t="s">
        <v>48</v>
      </c>
      <c r="M20" s="1" t="s">
        <v>49</v>
      </c>
    </row>
    <row r="21" spans="1:13" x14ac:dyDescent="0.3">
      <c r="A21" s="1" t="s">
        <v>12</v>
      </c>
      <c r="B21" s="1" t="s">
        <v>51</v>
      </c>
      <c r="C21" s="1" t="s">
        <v>48</v>
      </c>
      <c r="D21" s="1" t="s">
        <v>49</v>
      </c>
      <c r="E21" s="1" t="s">
        <v>150</v>
      </c>
      <c r="F21" s="1" t="s">
        <v>126</v>
      </c>
      <c r="G21" s="1" t="s">
        <v>135</v>
      </c>
      <c r="H21" s="1" t="s">
        <v>149</v>
      </c>
      <c r="I21" s="1" t="s">
        <v>125</v>
      </c>
      <c r="J21" s="1" t="s">
        <v>139</v>
      </c>
      <c r="K21" s="1" t="s">
        <v>150</v>
      </c>
      <c r="L21" s="1" t="s">
        <v>126</v>
      </c>
      <c r="M21" s="1" t="s">
        <v>135</v>
      </c>
    </row>
    <row r="22" spans="1:13" x14ac:dyDescent="0.3">
      <c r="A22" s="1" t="s">
        <v>112</v>
      </c>
      <c r="B22" s="1" t="s">
        <v>115</v>
      </c>
      <c r="C22" s="1" t="s">
        <v>116</v>
      </c>
      <c r="D22" s="1" t="s">
        <v>116</v>
      </c>
      <c r="E22" s="1" t="s">
        <v>115</v>
      </c>
      <c r="F22" s="1" t="s">
        <v>116</v>
      </c>
      <c r="G22" s="1" t="s">
        <v>116</v>
      </c>
      <c r="H22" s="1" t="s">
        <v>115</v>
      </c>
      <c r="I22" s="1" t="s">
        <v>116</v>
      </c>
      <c r="J22" s="1" t="s">
        <v>116</v>
      </c>
      <c r="K22" s="1" t="s">
        <v>163</v>
      </c>
      <c r="L22" s="1" t="s">
        <v>52</v>
      </c>
      <c r="M22" s="1" t="s">
        <v>53</v>
      </c>
    </row>
    <row r="23" spans="1:13" x14ac:dyDescent="0.3">
      <c r="A23" s="1" t="s">
        <v>13</v>
      </c>
      <c r="B23" s="1" t="s">
        <v>55</v>
      </c>
      <c r="C23" s="1" t="s">
        <v>52</v>
      </c>
      <c r="D23" s="1" t="s">
        <v>53</v>
      </c>
      <c r="E23" s="1" t="s">
        <v>151</v>
      </c>
      <c r="F23" s="1" t="s">
        <v>127</v>
      </c>
      <c r="G23" s="1" t="s">
        <v>136</v>
      </c>
      <c r="H23" s="1" t="s">
        <v>150</v>
      </c>
      <c r="I23" s="1" t="s">
        <v>126</v>
      </c>
      <c r="J23" s="1" t="s">
        <v>135</v>
      </c>
      <c r="K23" s="1" t="s">
        <v>151</v>
      </c>
      <c r="L23" s="1" t="s">
        <v>127</v>
      </c>
      <c r="M23" s="1" t="s">
        <v>136</v>
      </c>
    </row>
    <row r="24" spans="1:13" x14ac:dyDescent="0.3">
      <c r="A24" s="1" t="s">
        <v>113</v>
      </c>
      <c r="B24" s="1" t="s">
        <v>115</v>
      </c>
      <c r="C24" s="1" t="s">
        <v>116</v>
      </c>
      <c r="D24" s="1" t="s">
        <v>116</v>
      </c>
      <c r="E24" s="1" t="s">
        <v>115</v>
      </c>
      <c r="F24" s="1" t="s">
        <v>116</v>
      </c>
      <c r="G24" s="1" t="s">
        <v>116</v>
      </c>
      <c r="H24" s="1" t="s">
        <v>115</v>
      </c>
      <c r="I24" s="1" t="s">
        <v>116</v>
      </c>
      <c r="J24" s="1" t="s">
        <v>116</v>
      </c>
      <c r="K24" s="1" t="s">
        <v>164</v>
      </c>
      <c r="L24" s="1" t="s">
        <v>56</v>
      </c>
      <c r="M24" s="1" t="s">
        <v>57</v>
      </c>
    </row>
    <row r="25" spans="1:13" x14ac:dyDescent="0.3">
      <c r="A25" s="1" t="s">
        <v>14</v>
      </c>
      <c r="B25" s="1" t="s">
        <v>59</v>
      </c>
      <c r="C25" s="1" t="s">
        <v>56</v>
      </c>
      <c r="D25" s="1" t="s">
        <v>57</v>
      </c>
      <c r="E25" s="1" t="s">
        <v>152</v>
      </c>
      <c r="F25" s="1" t="s">
        <v>128</v>
      </c>
      <c r="G25" s="1" t="s">
        <v>140</v>
      </c>
      <c r="H25" s="1" t="s">
        <v>151</v>
      </c>
      <c r="I25" s="1" t="s">
        <v>127</v>
      </c>
      <c r="J25" s="1" t="s">
        <v>136</v>
      </c>
      <c r="K25" s="1" t="s">
        <v>152</v>
      </c>
      <c r="L25" s="1" t="s">
        <v>128</v>
      </c>
      <c r="M25" s="1" t="s">
        <v>140</v>
      </c>
    </row>
    <row r="26" spans="1:13" x14ac:dyDescent="0.3">
      <c r="A26" s="1" t="s">
        <v>114</v>
      </c>
      <c r="B26" s="1" t="s">
        <v>115</v>
      </c>
      <c r="C26" s="1" t="s">
        <v>116</v>
      </c>
      <c r="D26" s="1" t="s">
        <v>116</v>
      </c>
      <c r="E26" s="1" t="s">
        <v>115</v>
      </c>
      <c r="F26" s="1" t="s">
        <v>116</v>
      </c>
      <c r="G26" s="1" t="s">
        <v>116</v>
      </c>
      <c r="H26" s="1" t="s">
        <v>115</v>
      </c>
      <c r="I26" s="1" t="s">
        <v>116</v>
      </c>
      <c r="J26" s="1" t="s">
        <v>116</v>
      </c>
      <c r="K26" s="1" t="s">
        <v>153</v>
      </c>
      <c r="L26" s="1" t="s">
        <v>60</v>
      </c>
      <c r="M26" s="1" t="s">
        <v>61</v>
      </c>
    </row>
  </sheetData>
  <sheetProtection sheet="1" objects="1" scenarios="1"/>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6EDC680-B83F-4F26-A9B4-1497B7084E69}">
  <dimension ref="A1:I25"/>
  <sheetViews>
    <sheetView workbookViewId="0">
      <selection activeCell="D26" sqref="D26"/>
    </sheetView>
  </sheetViews>
  <sheetFormatPr defaultRowHeight="14.4" x14ac:dyDescent="0.3"/>
  <cols>
    <col min="1" max="1" width="22.44140625" customWidth="1"/>
    <col min="2" max="7" width="18.109375" customWidth="1"/>
    <col min="8" max="8" width="20.109375" customWidth="1"/>
    <col min="9" max="9" width="16.33203125" customWidth="1"/>
  </cols>
  <sheetData>
    <row r="1" spans="1:9" x14ac:dyDescent="0.3">
      <c r="A1" t="s">
        <v>194</v>
      </c>
      <c r="B1" s="1" t="s">
        <v>196</v>
      </c>
      <c r="C1" s="1" t="s">
        <v>225</v>
      </c>
      <c r="D1" s="1" t="s">
        <v>211</v>
      </c>
      <c r="E1" s="1" t="s">
        <v>197</v>
      </c>
      <c r="F1" s="1" t="s">
        <v>214</v>
      </c>
      <c r="G1" s="1" t="s">
        <v>223</v>
      </c>
      <c r="H1" s="1" t="s">
        <v>222</v>
      </c>
      <c r="I1" s="1" t="s">
        <v>210</v>
      </c>
    </row>
    <row r="2" spans="1:9" x14ac:dyDescent="0.3">
      <c r="A2" s="1" t="s">
        <v>117</v>
      </c>
      <c r="B2" s="1" t="s">
        <v>198</v>
      </c>
      <c r="C2" s="1" t="s">
        <v>61</v>
      </c>
      <c r="D2" s="1" t="s">
        <v>4</v>
      </c>
      <c r="E2" s="1" t="s">
        <v>198</v>
      </c>
      <c r="F2" s="1" t="s">
        <v>5</v>
      </c>
      <c r="G2" s="1" t="s">
        <v>117</v>
      </c>
      <c r="H2" s="1" t="s">
        <v>137</v>
      </c>
      <c r="I2" s="1" t="s">
        <v>129</v>
      </c>
    </row>
    <row r="3" spans="1:9" x14ac:dyDescent="0.3">
      <c r="A3" s="1" t="s">
        <v>16</v>
      </c>
      <c r="B3" s="1" t="s">
        <v>198</v>
      </c>
      <c r="C3" s="1" t="s">
        <v>61</v>
      </c>
      <c r="D3" s="1" t="s">
        <v>4</v>
      </c>
      <c r="E3" s="1" t="s">
        <v>198</v>
      </c>
      <c r="F3" s="1" t="s">
        <v>5</v>
      </c>
      <c r="G3" s="1" t="s">
        <v>16</v>
      </c>
      <c r="H3" s="1" t="s">
        <v>18</v>
      </c>
      <c r="I3" s="1" t="s">
        <v>19</v>
      </c>
    </row>
    <row r="4" spans="1:9" x14ac:dyDescent="0.3">
      <c r="A4" s="1" t="s">
        <v>118</v>
      </c>
      <c r="B4" s="1" t="s">
        <v>199</v>
      </c>
      <c r="C4" s="1" t="s">
        <v>18</v>
      </c>
      <c r="D4" s="1" t="s">
        <v>5</v>
      </c>
      <c r="E4" s="1" t="s">
        <v>199</v>
      </c>
      <c r="F4" s="1" t="s">
        <v>215</v>
      </c>
      <c r="G4" s="1" t="s">
        <v>118</v>
      </c>
      <c r="H4" s="1" t="s">
        <v>129</v>
      </c>
      <c r="I4" s="1" t="s">
        <v>138</v>
      </c>
    </row>
    <row r="5" spans="1:9" x14ac:dyDescent="0.3">
      <c r="A5" s="1" t="s">
        <v>17</v>
      </c>
      <c r="B5" s="1" t="s">
        <v>199</v>
      </c>
      <c r="C5" s="1" t="s">
        <v>18</v>
      </c>
      <c r="D5" s="1" t="s">
        <v>5</v>
      </c>
      <c r="E5" s="1" t="s">
        <v>199</v>
      </c>
      <c r="F5" s="1" t="s">
        <v>215</v>
      </c>
      <c r="G5" s="1" t="s">
        <v>17</v>
      </c>
      <c r="H5" s="1" t="s">
        <v>19</v>
      </c>
      <c r="I5" s="1" t="s">
        <v>25</v>
      </c>
    </row>
    <row r="6" spans="1:9" x14ac:dyDescent="0.3">
      <c r="A6" s="1" t="s">
        <v>119</v>
      </c>
      <c r="B6" s="1" t="s">
        <v>201</v>
      </c>
      <c r="C6" s="1" t="s">
        <v>19</v>
      </c>
      <c r="D6" s="1" t="s">
        <v>6</v>
      </c>
      <c r="E6" s="1" t="s">
        <v>201</v>
      </c>
      <c r="F6" s="1" t="s">
        <v>200</v>
      </c>
      <c r="G6" s="1" t="s">
        <v>119</v>
      </c>
      <c r="H6" s="1" t="s">
        <v>138</v>
      </c>
      <c r="I6" s="1" t="s">
        <v>130</v>
      </c>
    </row>
    <row r="7" spans="1:9" x14ac:dyDescent="0.3">
      <c r="A7" s="1" t="s">
        <v>24</v>
      </c>
      <c r="B7" s="1" t="s">
        <v>201</v>
      </c>
      <c r="C7" s="1" t="s">
        <v>19</v>
      </c>
      <c r="D7" s="1" t="s">
        <v>6</v>
      </c>
      <c r="E7" s="1" t="s">
        <v>201</v>
      </c>
      <c r="F7" s="1" t="s">
        <v>200</v>
      </c>
      <c r="G7" s="1" t="s">
        <v>24</v>
      </c>
      <c r="H7" s="1" t="s">
        <v>25</v>
      </c>
      <c r="I7" s="1" t="s">
        <v>29</v>
      </c>
    </row>
    <row r="8" spans="1:9" x14ac:dyDescent="0.3">
      <c r="A8" s="1" t="s">
        <v>120</v>
      </c>
      <c r="B8" s="1" t="s">
        <v>200</v>
      </c>
      <c r="C8" s="1" t="s">
        <v>25</v>
      </c>
      <c r="D8" s="1" t="s">
        <v>7</v>
      </c>
      <c r="E8" s="1" t="s">
        <v>200</v>
      </c>
      <c r="F8" s="1" t="s">
        <v>216</v>
      </c>
      <c r="G8" s="1" t="s">
        <v>120</v>
      </c>
      <c r="H8" s="1" t="s">
        <v>130</v>
      </c>
      <c r="I8" s="1" t="s">
        <v>131</v>
      </c>
    </row>
    <row r="9" spans="1:9" x14ac:dyDescent="0.3">
      <c r="A9" s="1" t="s">
        <v>28</v>
      </c>
      <c r="B9" s="1" t="s">
        <v>200</v>
      </c>
      <c r="C9" s="1" t="s">
        <v>25</v>
      </c>
      <c r="D9" s="1" t="s">
        <v>7</v>
      </c>
      <c r="E9" s="1" t="s">
        <v>200</v>
      </c>
      <c r="F9" s="1" t="s">
        <v>216</v>
      </c>
      <c r="G9" s="1" t="s">
        <v>28</v>
      </c>
      <c r="H9" s="1" t="s">
        <v>29</v>
      </c>
      <c r="I9" s="1" t="s">
        <v>33</v>
      </c>
    </row>
    <row r="10" spans="1:9" x14ac:dyDescent="0.3">
      <c r="A10" s="1" t="s">
        <v>121</v>
      </c>
      <c r="B10" s="1" t="s">
        <v>202</v>
      </c>
      <c r="C10" s="1" t="s">
        <v>29</v>
      </c>
      <c r="D10" s="1" t="s">
        <v>8</v>
      </c>
      <c r="E10" s="1" t="s">
        <v>202</v>
      </c>
      <c r="F10" s="1" t="s">
        <v>203</v>
      </c>
      <c r="G10" s="1" t="s">
        <v>121</v>
      </c>
      <c r="H10" s="1" t="s">
        <v>131</v>
      </c>
      <c r="I10" s="1" t="s">
        <v>132</v>
      </c>
    </row>
    <row r="11" spans="1:9" x14ac:dyDescent="0.3">
      <c r="A11" s="1" t="s">
        <v>32</v>
      </c>
      <c r="B11" s="1" t="s">
        <v>202</v>
      </c>
      <c r="C11" s="1" t="s">
        <v>29</v>
      </c>
      <c r="D11" s="1" t="s">
        <v>8</v>
      </c>
      <c r="E11" s="1" t="s">
        <v>202</v>
      </c>
      <c r="F11" s="1" t="s">
        <v>203</v>
      </c>
      <c r="G11" s="1" t="s">
        <v>32</v>
      </c>
      <c r="H11" s="1" t="s">
        <v>33</v>
      </c>
      <c r="I11" s="1" t="s">
        <v>37</v>
      </c>
    </row>
    <row r="12" spans="1:9" x14ac:dyDescent="0.3">
      <c r="A12" s="1" t="s">
        <v>195</v>
      </c>
      <c r="B12" s="1" t="s">
        <v>203</v>
      </c>
      <c r="C12" s="1" t="s">
        <v>33</v>
      </c>
      <c r="D12" s="1" t="s">
        <v>9</v>
      </c>
      <c r="E12" s="1" t="s">
        <v>203</v>
      </c>
      <c r="F12" s="1" t="s">
        <v>217</v>
      </c>
      <c r="G12" s="1" t="s">
        <v>195</v>
      </c>
      <c r="H12" s="1" t="s">
        <v>132</v>
      </c>
      <c r="I12" s="1" t="s">
        <v>133</v>
      </c>
    </row>
    <row r="13" spans="1:9" x14ac:dyDescent="0.3">
      <c r="A13" s="1" t="s">
        <v>36</v>
      </c>
      <c r="B13" s="1" t="s">
        <v>203</v>
      </c>
      <c r="C13" s="1" t="s">
        <v>33</v>
      </c>
      <c r="D13" s="1" t="s">
        <v>9</v>
      </c>
      <c r="E13" s="1" t="s">
        <v>203</v>
      </c>
      <c r="F13" s="1" t="s">
        <v>217</v>
      </c>
      <c r="G13" s="1" t="s">
        <v>36</v>
      </c>
      <c r="H13" s="1" t="s">
        <v>37</v>
      </c>
      <c r="I13" s="1" t="s">
        <v>43</v>
      </c>
    </row>
    <row r="14" spans="1:9" x14ac:dyDescent="0.3">
      <c r="A14" s="1" t="s">
        <v>123</v>
      </c>
      <c r="B14" s="1" t="s">
        <v>204</v>
      </c>
      <c r="C14" s="1" t="s">
        <v>37</v>
      </c>
      <c r="D14" s="1" t="s">
        <v>10</v>
      </c>
      <c r="E14" s="1" t="s">
        <v>204</v>
      </c>
      <c r="F14" s="1" t="s">
        <v>218</v>
      </c>
      <c r="G14" s="1" t="s">
        <v>123</v>
      </c>
      <c r="H14" s="1" t="s">
        <v>133</v>
      </c>
      <c r="I14" s="1" t="s">
        <v>134</v>
      </c>
    </row>
    <row r="15" spans="1:9" x14ac:dyDescent="0.3">
      <c r="A15" s="1" t="s">
        <v>40</v>
      </c>
      <c r="B15" s="1" t="s">
        <v>204</v>
      </c>
      <c r="C15" s="1" t="s">
        <v>37</v>
      </c>
      <c r="D15" s="1" t="s">
        <v>10</v>
      </c>
      <c r="E15" s="1" t="s">
        <v>204</v>
      </c>
      <c r="F15" s="1" t="s">
        <v>218</v>
      </c>
      <c r="G15" s="1" t="s">
        <v>40</v>
      </c>
      <c r="H15" s="1" t="s">
        <v>43</v>
      </c>
      <c r="I15" s="1" t="s">
        <v>45</v>
      </c>
    </row>
    <row r="16" spans="1:9" x14ac:dyDescent="0.3">
      <c r="A16" s="1" t="s">
        <v>124</v>
      </c>
      <c r="B16" s="1" t="s">
        <v>205</v>
      </c>
      <c r="C16" s="1" t="s">
        <v>43</v>
      </c>
      <c r="D16" s="1" t="s">
        <v>11</v>
      </c>
      <c r="E16" s="1" t="s">
        <v>205</v>
      </c>
      <c r="F16" s="1" t="s">
        <v>206</v>
      </c>
      <c r="G16" s="1" t="s">
        <v>124</v>
      </c>
      <c r="H16" s="1" t="s">
        <v>134</v>
      </c>
      <c r="I16" s="1" t="s">
        <v>139</v>
      </c>
    </row>
    <row r="17" spans="1:9" x14ac:dyDescent="0.3">
      <c r="A17" s="1" t="s">
        <v>42</v>
      </c>
      <c r="B17" s="1" t="s">
        <v>205</v>
      </c>
      <c r="C17" s="1" t="s">
        <v>43</v>
      </c>
      <c r="D17" s="1" t="s">
        <v>11</v>
      </c>
      <c r="E17" s="1" t="s">
        <v>205</v>
      </c>
      <c r="F17" s="1" t="s">
        <v>206</v>
      </c>
      <c r="G17" s="1" t="s">
        <v>42</v>
      </c>
      <c r="H17" s="1" t="s">
        <v>45</v>
      </c>
      <c r="I17" s="1" t="s">
        <v>49</v>
      </c>
    </row>
    <row r="18" spans="1:9" x14ac:dyDescent="0.3">
      <c r="A18" s="1" t="s">
        <v>125</v>
      </c>
      <c r="B18" s="1" t="s">
        <v>206</v>
      </c>
      <c r="C18" s="1" t="s">
        <v>45</v>
      </c>
      <c r="D18" s="1" t="s">
        <v>12</v>
      </c>
      <c r="E18" s="1" t="s">
        <v>206</v>
      </c>
      <c r="F18" s="1" t="s">
        <v>219</v>
      </c>
      <c r="G18" s="1" t="s">
        <v>125</v>
      </c>
      <c r="H18" s="1" t="s">
        <v>139</v>
      </c>
      <c r="I18" s="1" t="s">
        <v>135</v>
      </c>
    </row>
    <row r="19" spans="1:9" x14ac:dyDescent="0.3">
      <c r="A19" s="1" t="s">
        <v>48</v>
      </c>
      <c r="B19" s="1" t="s">
        <v>206</v>
      </c>
      <c r="C19" s="1" t="s">
        <v>45</v>
      </c>
      <c r="D19" s="1" t="s">
        <v>12</v>
      </c>
      <c r="E19" s="1" t="s">
        <v>206</v>
      </c>
      <c r="F19" s="1" t="s">
        <v>219</v>
      </c>
      <c r="G19" s="1" t="s">
        <v>48</v>
      </c>
      <c r="H19" s="1" t="s">
        <v>49</v>
      </c>
      <c r="I19" s="1" t="s">
        <v>53</v>
      </c>
    </row>
    <row r="20" spans="1:9" x14ac:dyDescent="0.3">
      <c r="A20" s="1" t="s">
        <v>126</v>
      </c>
      <c r="B20" s="1" t="s">
        <v>207</v>
      </c>
      <c r="C20" s="1" t="s">
        <v>49</v>
      </c>
      <c r="D20" s="1" t="s">
        <v>13</v>
      </c>
      <c r="E20" s="1" t="s">
        <v>207</v>
      </c>
      <c r="F20" s="1" t="s">
        <v>208</v>
      </c>
      <c r="G20" s="1" t="s">
        <v>126</v>
      </c>
      <c r="H20" s="1" t="s">
        <v>135</v>
      </c>
      <c r="I20" s="1" t="s">
        <v>136</v>
      </c>
    </row>
    <row r="21" spans="1:9" x14ac:dyDescent="0.3">
      <c r="A21" s="1" t="s">
        <v>52</v>
      </c>
      <c r="B21" s="1" t="s">
        <v>207</v>
      </c>
      <c r="C21" s="1" t="s">
        <v>49</v>
      </c>
      <c r="D21" s="1" t="s">
        <v>13</v>
      </c>
      <c r="E21" s="1" t="s">
        <v>207</v>
      </c>
      <c r="F21" s="1" t="s">
        <v>208</v>
      </c>
      <c r="G21" s="1" t="s">
        <v>52</v>
      </c>
      <c r="H21" s="1" t="s">
        <v>53</v>
      </c>
      <c r="I21" s="1" t="s">
        <v>57</v>
      </c>
    </row>
    <row r="22" spans="1:9" x14ac:dyDescent="0.3">
      <c r="A22" s="1" t="s">
        <v>127</v>
      </c>
      <c r="B22" s="1" t="s">
        <v>208</v>
      </c>
      <c r="C22" s="1" t="s">
        <v>53</v>
      </c>
      <c r="D22" s="1" t="s">
        <v>14</v>
      </c>
      <c r="E22" s="1" t="s">
        <v>208</v>
      </c>
      <c r="F22" s="1" t="s">
        <v>220</v>
      </c>
      <c r="G22" s="1" t="s">
        <v>127</v>
      </c>
      <c r="H22" s="1" t="s">
        <v>136</v>
      </c>
      <c r="I22" s="1" t="s">
        <v>140</v>
      </c>
    </row>
    <row r="23" spans="1:9" x14ac:dyDescent="0.3">
      <c r="A23" s="1" t="s">
        <v>56</v>
      </c>
      <c r="B23" s="1" t="s">
        <v>208</v>
      </c>
      <c r="C23" s="1" t="s">
        <v>53</v>
      </c>
      <c r="D23" s="1" t="s">
        <v>14</v>
      </c>
      <c r="E23" s="1" t="s">
        <v>208</v>
      </c>
      <c r="F23" s="1" t="s">
        <v>220</v>
      </c>
      <c r="G23" s="1" t="s">
        <v>56</v>
      </c>
      <c r="H23" s="1" t="s">
        <v>57</v>
      </c>
      <c r="I23" s="1" t="s">
        <v>61</v>
      </c>
    </row>
    <row r="24" spans="1:9" x14ac:dyDescent="0.3">
      <c r="A24" s="1" t="s">
        <v>128</v>
      </c>
      <c r="B24" s="1" t="s">
        <v>209</v>
      </c>
      <c r="C24" s="1" t="s">
        <v>57</v>
      </c>
      <c r="D24" s="1" t="s">
        <v>15</v>
      </c>
      <c r="E24" s="1" t="s">
        <v>209</v>
      </c>
      <c r="F24" s="1" t="s">
        <v>221</v>
      </c>
      <c r="G24" s="1" t="s">
        <v>128</v>
      </c>
      <c r="H24" s="1" t="s">
        <v>140</v>
      </c>
      <c r="I24" s="1" t="s">
        <v>137</v>
      </c>
    </row>
    <row r="25" spans="1:9" x14ac:dyDescent="0.3">
      <c r="A25" s="1" t="s">
        <v>60</v>
      </c>
      <c r="B25" s="1" t="s">
        <v>209</v>
      </c>
      <c r="C25" s="1" t="s">
        <v>57</v>
      </c>
      <c r="D25" s="1" t="s">
        <v>15</v>
      </c>
      <c r="E25" s="1" t="s">
        <v>209</v>
      </c>
      <c r="F25" s="1" t="s">
        <v>221</v>
      </c>
      <c r="G25" s="1" t="s">
        <v>60</v>
      </c>
      <c r="H25" s="1" t="s">
        <v>61</v>
      </c>
      <c r="I25" s="1" t="s">
        <v>18</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6</vt:i4>
      </vt:variant>
      <vt:variant>
        <vt:lpstr>Named Ranges</vt:lpstr>
      </vt:variant>
      <vt:variant>
        <vt:i4>3</vt:i4>
      </vt:variant>
    </vt:vector>
  </HeadingPairs>
  <TitlesOfParts>
    <vt:vector size="9" baseType="lpstr">
      <vt:lpstr>Loss of Benefits</vt:lpstr>
      <vt:lpstr>New Hire Worksheet</vt:lpstr>
      <vt:lpstr>Mid-Year Changes</vt:lpstr>
      <vt:lpstr>nh</vt:lpstr>
      <vt:lpstr>myc</vt:lpstr>
      <vt:lpstr>lb</vt:lpstr>
      <vt:lpstr>'Loss of Benefits'!Print_Area</vt:lpstr>
      <vt:lpstr>'Mid-Year Changes'!Print_Area</vt:lpstr>
      <vt:lpstr>'New Hire Worksheet'!Print_Area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Tana Staub</dc:creator>
  <cp:lastModifiedBy>Kaylee Hull</cp:lastModifiedBy>
  <cp:lastPrinted>2024-12-20T23:20:12Z</cp:lastPrinted>
  <dcterms:created xsi:type="dcterms:W3CDTF">2024-10-17T19:51:35Z</dcterms:created>
  <dcterms:modified xsi:type="dcterms:W3CDTF">2025-03-15T02:32:11Z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defa4170-0d19-0005-0004-bc88714345d2_Enabled">
    <vt:lpwstr>true</vt:lpwstr>
  </property>
  <property fmtid="{D5CDD505-2E9C-101B-9397-08002B2CF9AE}" pid="3" name="MSIP_Label_defa4170-0d19-0005-0004-bc88714345d2_SetDate">
    <vt:lpwstr>2024-10-17T19:51:48Z</vt:lpwstr>
  </property>
  <property fmtid="{D5CDD505-2E9C-101B-9397-08002B2CF9AE}" pid="4" name="MSIP_Label_defa4170-0d19-0005-0004-bc88714345d2_Method">
    <vt:lpwstr>Standard</vt:lpwstr>
  </property>
  <property fmtid="{D5CDD505-2E9C-101B-9397-08002B2CF9AE}" pid="5" name="MSIP_Label_defa4170-0d19-0005-0004-bc88714345d2_Name">
    <vt:lpwstr>defa4170-0d19-0005-0004-bc88714345d2</vt:lpwstr>
  </property>
  <property fmtid="{D5CDD505-2E9C-101B-9397-08002B2CF9AE}" pid="6" name="MSIP_Label_defa4170-0d19-0005-0004-bc88714345d2_SiteId">
    <vt:lpwstr>00c77abb-e260-4954-ad5f-ebd518fb9f42</vt:lpwstr>
  </property>
  <property fmtid="{D5CDD505-2E9C-101B-9397-08002B2CF9AE}" pid="7" name="MSIP_Label_defa4170-0d19-0005-0004-bc88714345d2_ActionId">
    <vt:lpwstr>813823f4-2780-4c94-a541-ba3095c2245c</vt:lpwstr>
  </property>
  <property fmtid="{D5CDD505-2E9C-101B-9397-08002B2CF9AE}" pid="8" name="MSIP_Label_defa4170-0d19-0005-0004-bc88714345d2_ContentBits">
    <vt:lpwstr>0</vt:lpwstr>
  </property>
</Properties>
</file>